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3256" windowHeight="12528"/>
  </bookViews>
  <sheets>
    <sheet name="общежит." sheetId="2" r:id="rId1"/>
  </sheets>
  <definedNames>
    <definedName name="_xlnm.Print_Area" localSheetId="0">общежит.!$A$1:$M$33</definedName>
  </definedNames>
  <calcPr calcId="145621"/>
</workbook>
</file>

<file path=xl/calcChain.xml><?xml version="1.0" encoding="utf-8"?>
<calcChain xmlns="http://schemas.openxmlformats.org/spreadsheetml/2006/main">
  <c r="K22" i="2" l="1"/>
  <c r="J22" i="2"/>
  <c r="L21" i="2" l="1"/>
  <c r="K19" i="2"/>
  <c r="J19" i="2"/>
  <c r="K18" i="2"/>
  <c r="J18" i="2"/>
  <c r="K12" i="2"/>
  <c r="J12" i="2"/>
  <c r="K26" i="2" l="1"/>
  <c r="M13" i="2" l="1"/>
  <c r="M17" i="2"/>
  <c r="M19" i="2"/>
  <c r="M21" i="2"/>
  <c r="M11" i="2"/>
  <c r="I21" i="2" l="1"/>
  <c r="I19" i="2"/>
  <c r="I17" i="2"/>
  <c r="I13" i="2"/>
  <c r="K11" i="2"/>
  <c r="J11" i="2"/>
  <c r="I11" i="2"/>
  <c r="L19" i="2" l="1"/>
  <c r="L11" i="2"/>
  <c r="L17" i="2"/>
  <c r="J26" i="2"/>
  <c r="C30" i="2" s="1"/>
  <c r="C31" i="2"/>
  <c r="L26" i="2" l="1"/>
</calcChain>
</file>

<file path=xl/sharedStrings.xml><?xml version="1.0" encoding="utf-8"?>
<sst xmlns="http://schemas.openxmlformats.org/spreadsheetml/2006/main" count="79" uniqueCount="59">
  <si>
    <t>РАСЧЕТ</t>
  </si>
  <si>
    <t>№ п/п</t>
  </si>
  <si>
    <t xml:space="preserve">Виды услуг    </t>
  </si>
  <si>
    <t>Ед. изм.</t>
  </si>
  <si>
    <t>Ед.изм</t>
  </si>
  <si>
    <t>Отклонение норматива потребления (объема по приборам учета), гр5-гр4</t>
  </si>
  <si>
    <t>А</t>
  </si>
  <si>
    <t>Б</t>
  </si>
  <si>
    <t>холодное водоснабжение при оплате по нормативам потребления</t>
  </si>
  <si>
    <t>руб./м³</t>
  </si>
  <si>
    <r>
      <t>м</t>
    </r>
    <r>
      <rPr>
        <sz val="12"/>
        <rFont val="Arial Cyr"/>
        <charset val="204"/>
      </rPr>
      <t>³</t>
    </r>
    <r>
      <rPr>
        <sz val="12"/>
        <rFont val="Times New Roman"/>
        <family val="1"/>
        <charset val="204"/>
      </rPr>
      <t>/чел/мес.</t>
    </r>
  </si>
  <si>
    <t>х</t>
  </si>
  <si>
    <t>холодное водоснабжение при оплате по приборам учета</t>
  </si>
  <si>
    <t>Тариф(гр.1)*объем(гр.4)</t>
  </si>
  <si>
    <t>Тариф(гр.2)*объем(гр.5)</t>
  </si>
  <si>
    <t>горячее водоснабжение при оплате по нормативам потребления</t>
  </si>
  <si>
    <t>горячее водоснабжение при оплате по приборам учета</t>
  </si>
  <si>
    <t>водоотведение  при оплате по нормативам потребления</t>
  </si>
  <si>
    <t>водоотведение при оплате по приборам учета</t>
  </si>
  <si>
    <t>отопление при оплате по нормативам потребления</t>
  </si>
  <si>
    <t>руб/Гкал</t>
  </si>
  <si>
    <r>
      <t>Гкал/м</t>
    </r>
    <r>
      <rPr>
        <sz val="12"/>
        <rFont val="Arial Cyr"/>
        <charset val="204"/>
      </rPr>
      <t>²</t>
    </r>
    <r>
      <rPr>
        <sz val="12"/>
        <rFont val="Times New Roman"/>
        <family val="1"/>
        <charset val="204"/>
      </rPr>
      <t>/месяц</t>
    </r>
  </si>
  <si>
    <t>отопление при оплате по приборам учета</t>
  </si>
  <si>
    <t>электроснабжение при оплате по нормативам потребления</t>
  </si>
  <si>
    <t>руб/кВт/час</t>
  </si>
  <si>
    <t>кВт/чел/мес.</t>
  </si>
  <si>
    <t>электроснабжение при оплате по приборам учета</t>
  </si>
  <si>
    <t>газоснабжение при оплате по нормативам потребления</t>
  </si>
  <si>
    <t>руб./м³ (руб./кг)</t>
  </si>
  <si>
    <r>
      <t>м</t>
    </r>
    <r>
      <rPr>
        <sz val="12"/>
        <rFont val="Arial Cyr"/>
        <charset val="204"/>
      </rPr>
      <t>³</t>
    </r>
    <r>
      <rPr>
        <sz val="12"/>
        <rFont val="Times New Roman"/>
        <family val="1"/>
        <charset val="204"/>
      </rPr>
      <t xml:space="preserve">/чел/мес. (кг/чел/мес.) </t>
    </r>
  </si>
  <si>
    <t>газоснабжение при оплате по приборам учета</t>
  </si>
  <si>
    <t>ИТОГО совокупная плата за коммунальные услуги</t>
  </si>
  <si>
    <t xml:space="preserve">Численность населения, проживающая в домах с указанным видом благоустройства, человек </t>
  </si>
  <si>
    <t xml:space="preserve">Общая площадь указанных жилых помещений, м² </t>
  </si>
  <si>
    <r>
      <t>м</t>
    </r>
    <r>
      <rPr>
        <sz val="12"/>
        <rFont val="Arial Cyr"/>
        <charset val="204"/>
      </rPr>
      <t>³</t>
    </r>
    <r>
      <rPr>
        <sz val="12"/>
        <rFont val="Times New Roman"/>
        <family val="1"/>
        <charset val="204"/>
      </rPr>
      <t xml:space="preserve"> в месяц</t>
    </r>
  </si>
  <si>
    <t>Гкал  в месяц</t>
  </si>
  <si>
    <t>кВт  в месяц</t>
  </si>
  <si>
    <r>
      <t>м</t>
    </r>
    <r>
      <rPr>
        <sz val="12"/>
        <rFont val="Arial Cyr"/>
        <charset val="204"/>
      </rPr>
      <t xml:space="preserve">³ </t>
    </r>
    <r>
      <rPr>
        <sz val="12"/>
        <rFont val="Times New Roman"/>
        <family val="1"/>
        <charset val="204"/>
      </rPr>
      <t xml:space="preserve">в месяц (кг в месяц) </t>
    </r>
  </si>
  <si>
    <t>холодное водоснабжение (ОДН)</t>
  </si>
  <si>
    <t>горячее водоснабжение (ОДН)</t>
  </si>
  <si>
    <t>электроснабжение (ОДН)</t>
  </si>
  <si>
    <t>Тариф(гр.1)*норматив(гр.4)*численность</t>
  </si>
  <si>
    <t>Тариф(гр.2)*норматив(гр.5)*численность</t>
  </si>
  <si>
    <t>отсутствует</t>
  </si>
  <si>
    <r>
      <t xml:space="preserve"> вид благоустройства </t>
    </r>
    <r>
      <rPr>
        <b/>
        <u/>
        <sz val="14"/>
        <rFont val="Times New Roman"/>
        <family val="1"/>
        <charset val="204"/>
      </rPr>
      <t>ОБЩЕЖИТИЯ в деревянном исполнении постройки до 1999 года включительно (без централизованного горячего водоснабжения)</t>
    </r>
  </si>
  <si>
    <t>Нормативы потребления коммунальных услуг (годовые объемы потребления коммунальных услуг по прибрам учета) на 01.07.2015</t>
  </si>
  <si>
    <t>Тарифы на 01.07.2015</t>
  </si>
  <si>
    <t>Изменение норматива потребления (объема по приборам учета), % (гр5/гр4)</t>
  </si>
  <si>
    <t>Тарифы на 01.07.2016</t>
  </si>
  <si>
    <t>Плата на 01.07.2015, рублей в месяц</t>
  </si>
  <si>
    <t>Плата на  01.07.2016, рублей в месяц</t>
  </si>
  <si>
    <t>Индекс изменения платы за коммунальные услуги с 01.07.2016, % (гр 9/гр10*100)</t>
  </si>
  <si>
    <t>Нормативы потребления коммунальных услуг (годовые объемы потребления коммунальных услуг по прибрам учета) на 01.07.2016</t>
  </si>
  <si>
    <t>Месячная совокупная плата за коммунальные услуги по муниципальному образованию на 01.07.2015,руб.</t>
  </si>
  <si>
    <t>Месячная совокупная плата за коммунальные услуги по муниципальному образованию с 01.07.2016,руб.</t>
  </si>
  <si>
    <r>
      <t xml:space="preserve">предельного индекса изменения размера платы граждан за коммунальные услуги с 01.07.2016 года по муниципальному образованию </t>
    </r>
    <r>
      <rPr>
        <b/>
        <u/>
        <sz val="16"/>
        <rFont val="Times New Roman"/>
        <family val="1"/>
        <charset val="204"/>
      </rPr>
      <t>город ПОКАЧИ</t>
    </r>
  </si>
  <si>
    <t>к решению Думы города Покачи</t>
  </si>
  <si>
    <t xml:space="preserve">Приложение </t>
  </si>
  <si>
    <t>от  27.08.2015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</si>
</sst>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1" applyFont="1" applyBorder="1"/>
    <xf numFmtId="0" fontId="4" fillId="0" borderId="0" xfId="1" applyFont="1" applyBorder="1" applyAlignment="1">
      <alignment horizontal="left" vertical="center" wrapText="1"/>
    </xf>
    <xf numFmtId="0" fontId="5" fillId="0" borderId="0" xfId="1" applyFont="1" applyBorder="1"/>
    <xf numFmtId="0" fontId="8" fillId="0" borderId="0" xfId="1" applyFont="1" applyBorder="1"/>
    <xf numFmtId="0" fontId="8" fillId="0" borderId="0" xfId="1" applyFont="1"/>
    <xf numFmtId="0" fontId="8" fillId="0" borderId="0" xfId="1" applyFont="1" applyAlignment="1">
      <alignment horizontal="center"/>
    </xf>
    <xf numFmtId="0" fontId="3" fillId="0" borderId="0" xfId="1" applyFont="1"/>
    <xf numFmtId="0" fontId="10" fillId="0" borderId="0" xfId="1" applyFont="1"/>
    <xf numFmtId="0" fontId="8" fillId="0" borderId="1" xfId="1" applyFont="1" applyBorder="1" applyAlignment="1">
      <alignment vertical="center" wrapText="1"/>
    </xf>
    <xf numFmtId="0" fontId="4" fillId="0" borderId="0" xfId="1" applyFont="1"/>
    <xf numFmtId="0" fontId="9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2" fontId="5" fillId="0" borderId="1" xfId="1" applyNumberFormat="1" applyFont="1" applyBorder="1"/>
    <xf numFmtId="2" fontId="4" fillId="0" borderId="1" xfId="1" applyNumberFormat="1" applyFont="1" applyBorder="1" applyAlignment="1">
      <alignment horizontal="center" vertical="center" wrapText="1"/>
    </xf>
    <xf numFmtId="0" fontId="1" fillId="0" borderId="1" xfId="1" applyBorder="1"/>
    <xf numFmtId="0" fontId="9" fillId="0" borderId="1" xfId="1" applyFont="1" applyBorder="1" applyAlignment="1">
      <alignment horizontal="center" vertical="center" wrapText="1"/>
    </xf>
    <xf numFmtId="2" fontId="1" fillId="0" borderId="1" xfId="1" applyNumberFormat="1" applyBorder="1"/>
    <xf numFmtId="2" fontId="2" fillId="0" borderId="1" xfId="1" applyNumberFormat="1" applyFont="1" applyBorder="1" applyAlignment="1">
      <alignment horizontal="center" vertical="center" wrapText="1"/>
    </xf>
    <xf numFmtId="0" fontId="1" fillId="0" borderId="0" xfId="1" applyBorder="1"/>
    <xf numFmtId="0" fontId="1" fillId="0" borderId="0" xfId="1" applyAlignment="1">
      <alignment vertical="center"/>
    </xf>
    <xf numFmtId="0" fontId="14" fillId="0" borderId="0" xfId="1" applyFont="1"/>
    <xf numFmtId="0" fontId="8" fillId="0" borderId="0" xfId="1" applyFont="1" applyBorder="1" applyAlignment="1">
      <alignment horizontal="center"/>
    </xf>
    <xf numFmtId="0" fontId="13" fillId="0" borderId="0" xfId="1" applyFont="1" applyBorder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2" fontId="1" fillId="0" borderId="0" xfId="1" applyNumberFormat="1" applyBorder="1"/>
    <xf numFmtId="0" fontId="6" fillId="0" borderId="0" xfId="1" applyFont="1" applyAlignment="1">
      <alignment horizontal="center" vertical="center" wrapText="1"/>
    </xf>
    <xf numFmtId="0" fontId="2" fillId="0" borderId="0" xfId="1" applyFont="1"/>
    <xf numFmtId="0" fontId="6" fillId="0" borderId="0" xfId="1" applyFont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wrapText="1"/>
    </xf>
    <xf numFmtId="1" fontId="4" fillId="0" borderId="2" xfId="1" applyNumberFormat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" fillId="0" borderId="0" xfId="1" applyBorder="1" applyAlignment="1">
      <alignment horizontal="center" vertical="distributed"/>
    </xf>
    <xf numFmtId="0" fontId="4" fillId="0" borderId="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zoomScale="75" zoomScaleNormal="75" zoomScaleSheetLayoutView="75" workbookViewId="0">
      <selection activeCell="L4" sqref="L4"/>
    </sheetView>
  </sheetViews>
  <sheetFormatPr defaultRowHeight="13.2" x14ac:dyDescent="0.25"/>
  <cols>
    <col min="1" max="1" width="9.109375" style="1"/>
    <col min="2" max="2" width="68.109375" style="1" customWidth="1"/>
    <col min="3" max="3" width="17.88671875" style="1" customWidth="1"/>
    <col min="4" max="6" width="16.44140625" style="1" customWidth="1"/>
    <col min="7" max="7" width="18.5546875" style="1" customWidth="1"/>
    <col min="8" max="9" width="15.44140625" style="1" customWidth="1"/>
    <col min="10" max="10" width="21.6640625" style="1" customWidth="1"/>
    <col min="11" max="11" width="18.88671875" style="1" customWidth="1"/>
    <col min="12" max="12" width="18.6640625" style="1" customWidth="1"/>
    <col min="13" max="13" width="16.88671875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3" ht="20.399999999999999" x14ac:dyDescent="0.3">
      <c r="B1" s="56"/>
      <c r="C1" s="56"/>
      <c r="D1" s="56"/>
      <c r="E1" s="56"/>
      <c r="F1" s="56"/>
      <c r="G1" s="56"/>
      <c r="H1" s="56"/>
      <c r="I1" s="56"/>
      <c r="J1" s="56"/>
      <c r="K1" s="56"/>
      <c r="L1" s="53" t="s">
        <v>57</v>
      </c>
      <c r="M1" s="53"/>
    </row>
    <row r="2" spans="1:13" ht="20.399999999999999" x14ac:dyDescent="0.3">
      <c r="B2" s="36"/>
      <c r="C2" s="36"/>
      <c r="D2" s="36"/>
      <c r="E2" s="36"/>
      <c r="F2" s="36"/>
      <c r="G2" s="36"/>
      <c r="H2" s="36"/>
      <c r="I2" s="36"/>
      <c r="J2" s="36"/>
      <c r="K2" s="36"/>
      <c r="L2" s="16" t="s">
        <v>56</v>
      </c>
      <c r="M2" s="16"/>
    </row>
    <row r="3" spans="1:13" ht="20.399999999999999" x14ac:dyDescent="0.3">
      <c r="B3" s="36"/>
      <c r="C3" s="36"/>
      <c r="D3" s="36"/>
      <c r="E3" s="36"/>
      <c r="F3" s="36"/>
      <c r="G3" s="36"/>
      <c r="H3" s="36"/>
      <c r="I3" s="36"/>
      <c r="J3" s="36"/>
      <c r="K3" s="36"/>
      <c r="L3" s="16" t="s">
        <v>58</v>
      </c>
      <c r="M3" s="16"/>
    </row>
    <row r="4" spans="1:13" ht="20.399999999999999" x14ac:dyDescent="0.3">
      <c r="B4" s="38"/>
      <c r="C4" s="38"/>
      <c r="D4" s="38"/>
      <c r="E4" s="38"/>
      <c r="F4" s="38"/>
      <c r="G4" s="38"/>
      <c r="H4" s="38"/>
      <c r="I4" s="38"/>
      <c r="J4" s="38"/>
      <c r="K4" s="38"/>
      <c r="L4" s="16"/>
      <c r="M4" s="16"/>
    </row>
    <row r="5" spans="1:13" ht="20.399999999999999" x14ac:dyDescent="0.3"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7"/>
    </row>
    <row r="6" spans="1:13" ht="20.399999999999999" x14ac:dyDescent="0.3">
      <c r="B6" s="36"/>
      <c r="C6" s="36"/>
      <c r="D6" s="36"/>
      <c r="E6" s="36" t="s">
        <v>0</v>
      </c>
      <c r="F6" s="36"/>
      <c r="G6" s="36"/>
      <c r="H6" s="36"/>
      <c r="I6" s="36"/>
      <c r="J6" s="36"/>
      <c r="K6" s="36"/>
      <c r="L6" s="37"/>
      <c r="M6" s="37"/>
    </row>
    <row r="7" spans="1:13" ht="20.399999999999999" x14ac:dyDescent="0.3">
      <c r="B7" s="56" t="s">
        <v>55</v>
      </c>
      <c r="C7" s="56"/>
      <c r="D7" s="56"/>
      <c r="E7" s="56"/>
      <c r="F7" s="56"/>
      <c r="G7" s="56"/>
      <c r="H7" s="56"/>
      <c r="I7" s="56"/>
      <c r="J7" s="56"/>
      <c r="K7" s="56"/>
      <c r="L7" s="37"/>
      <c r="M7" s="37"/>
    </row>
    <row r="8" spans="1:13" ht="39" customHeight="1" x14ac:dyDescent="0.25">
      <c r="B8" s="57" t="s">
        <v>44</v>
      </c>
      <c r="C8" s="57"/>
      <c r="D8" s="57"/>
      <c r="E8" s="57"/>
      <c r="F8" s="57"/>
      <c r="G8" s="57"/>
      <c r="H8" s="57"/>
      <c r="I8" s="57"/>
      <c r="J8" s="57"/>
      <c r="K8" s="57"/>
      <c r="M8" s="29"/>
    </row>
    <row r="9" spans="1:13" ht="168" customHeight="1" x14ac:dyDescent="0.25">
      <c r="A9" s="17" t="s">
        <v>1</v>
      </c>
      <c r="B9" s="17" t="s">
        <v>2</v>
      </c>
      <c r="C9" s="17" t="s">
        <v>46</v>
      </c>
      <c r="D9" s="17" t="s">
        <v>48</v>
      </c>
      <c r="E9" s="17" t="s">
        <v>3</v>
      </c>
      <c r="F9" s="17" t="s">
        <v>45</v>
      </c>
      <c r="G9" s="17" t="s">
        <v>52</v>
      </c>
      <c r="H9" s="17" t="s">
        <v>4</v>
      </c>
      <c r="I9" s="17" t="s">
        <v>5</v>
      </c>
      <c r="J9" s="17" t="s">
        <v>49</v>
      </c>
      <c r="K9" s="17" t="s">
        <v>50</v>
      </c>
      <c r="L9" s="17" t="s">
        <v>51</v>
      </c>
      <c r="M9" s="25" t="s">
        <v>47</v>
      </c>
    </row>
    <row r="10" spans="1:13" x14ac:dyDescent="0.25">
      <c r="A10" s="2" t="s">
        <v>6</v>
      </c>
      <c r="B10" s="2" t="s">
        <v>7</v>
      </c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4">
        <v>11</v>
      </c>
    </row>
    <row r="11" spans="1:13" ht="42.75" customHeight="1" x14ac:dyDescent="0.25">
      <c r="A11" s="50">
        <v>1</v>
      </c>
      <c r="B11" s="15" t="s">
        <v>8</v>
      </c>
      <c r="C11" s="3">
        <v>34.04</v>
      </c>
      <c r="D11" s="23">
        <v>37</v>
      </c>
      <c r="E11" s="46" t="s">
        <v>9</v>
      </c>
      <c r="F11" s="48">
        <v>3.927</v>
      </c>
      <c r="G11" s="48">
        <v>3.927</v>
      </c>
      <c r="H11" s="3" t="s">
        <v>10</v>
      </c>
      <c r="I11" s="3">
        <f>G11-F11</f>
        <v>0</v>
      </c>
      <c r="J11" s="4">
        <f>C11*F11*0</f>
        <v>0</v>
      </c>
      <c r="K11" s="4">
        <f>D11*G11*0</f>
        <v>0</v>
      </c>
      <c r="L11" s="44">
        <f>(K11+K12)/(J11+J12)*100</f>
        <v>108.69565217391303</v>
      </c>
      <c r="M11" s="24">
        <f>G11/F11*100</f>
        <v>100</v>
      </c>
    </row>
    <row r="12" spans="1:13" ht="31.5" customHeight="1" x14ac:dyDescent="0.25">
      <c r="A12" s="52"/>
      <c r="B12" s="15" t="s">
        <v>12</v>
      </c>
      <c r="C12" s="3">
        <v>34.04</v>
      </c>
      <c r="D12" s="23">
        <v>37</v>
      </c>
      <c r="E12" s="55"/>
      <c r="F12" s="49"/>
      <c r="G12" s="49"/>
      <c r="H12" s="3" t="s">
        <v>34</v>
      </c>
      <c r="I12" s="3">
        <v>0</v>
      </c>
      <c r="J12" s="23">
        <f>C12*555/12</f>
        <v>1574.3500000000001</v>
      </c>
      <c r="K12" s="23">
        <f>D12*555/12</f>
        <v>1711.25</v>
      </c>
      <c r="L12" s="45"/>
      <c r="M12" s="24"/>
    </row>
    <row r="13" spans="1:13" ht="27.75" customHeight="1" x14ac:dyDescent="0.25">
      <c r="A13" s="51"/>
      <c r="B13" s="15" t="s">
        <v>38</v>
      </c>
      <c r="C13" s="3">
        <v>34.04</v>
      </c>
      <c r="D13" s="23">
        <v>37</v>
      </c>
      <c r="E13" s="47"/>
      <c r="F13" s="19">
        <v>2.7E-2</v>
      </c>
      <c r="G13" s="19">
        <v>2.7E-2</v>
      </c>
      <c r="H13" s="3"/>
      <c r="I13" s="3">
        <f>G13-F13</f>
        <v>0</v>
      </c>
      <c r="J13" s="23">
        <v>0</v>
      </c>
      <c r="K13" s="23">
        <v>0</v>
      </c>
      <c r="L13" s="4">
        <v>0</v>
      </c>
      <c r="M13" s="24">
        <f t="shared" ref="M13:M21" si="0">G13/F13*100</f>
        <v>100</v>
      </c>
    </row>
    <row r="14" spans="1:13" ht="51" customHeight="1" x14ac:dyDescent="0.25">
      <c r="A14" s="50">
        <v>2</v>
      </c>
      <c r="B14" s="15" t="s">
        <v>15</v>
      </c>
      <c r="C14" s="3" t="s">
        <v>43</v>
      </c>
      <c r="D14" s="3"/>
      <c r="E14" s="46" t="s">
        <v>9</v>
      </c>
      <c r="F14" s="39"/>
      <c r="G14" s="39"/>
      <c r="H14" s="3" t="s">
        <v>10</v>
      </c>
      <c r="I14" s="3"/>
      <c r="J14" s="23" t="s">
        <v>41</v>
      </c>
      <c r="K14" s="23" t="s">
        <v>42</v>
      </c>
      <c r="L14" s="42"/>
      <c r="M14" s="24"/>
    </row>
    <row r="15" spans="1:13" ht="42.75" customHeight="1" x14ac:dyDescent="0.25">
      <c r="A15" s="52"/>
      <c r="B15" s="15" t="s">
        <v>16</v>
      </c>
      <c r="C15" s="3" t="s">
        <v>43</v>
      </c>
      <c r="D15" s="3"/>
      <c r="E15" s="47"/>
      <c r="F15" s="40"/>
      <c r="G15" s="40"/>
      <c r="H15" s="3" t="s">
        <v>34</v>
      </c>
      <c r="I15" s="3">
        <v>0</v>
      </c>
      <c r="J15" s="23" t="s">
        <v>13</v>
      </c>
      <c r="K15" s="23" t="s">
        <v>14</v>
      </c>
      <c r="L15" s="43"/>
      <c r="M15" s="24"/>
    </row>
    <row r="16" spans="1:13" ht="42.75" customHeight="1" x14ac:dyDescent="0.25">
      <c r="A16" s="51"/>
      <c r="B16" s="15" t="s">
        <v>39</v>
      </c>
      <c r="C16" s="3" t="s">
        <v>43</v>
      </c>
      <c r="D16" s="3"/>
      <c r="E16" s="18"/>
      <c r="F16" s="20"/>
      <c r="G16" s="20"/>
      <c r="H16" s="3"/>
      <c r="I16" s="3"/>
      <c r="J16" s="23"/>
      <c r="K16" s="23"/>
      <c r="L16" s="21"/>
      <c r="M16" s="24"/>
    </row>
    <row r="17" spans="1:13" ht="39" customHeight="1" x14ac:dyDescent="0.25">
      <c r="A17" s="50">
        <v>3</v>
      </c>
      <c r="B17" s="15" t="s">
        <v>17</v>
      </c>
      <c r="C17" s="3">
        <v>34.159999999999997</v>
      </c>
      <c r="D17" s="3">
        <v>37.130000000000003</v>
      </c>
      <c r="E17" s="46" t="s">
        <v>9</v>
      </c>
      <c r="F17" s="48">
        <v>3.927</v>
      </c>
      <c r="G17" s="48">
        <v>3.927</v>
      </c>
      <c r="H17" s="3" t="s">
        <v>10</v>
      </c>
      <c r="I17" s="3">
        <f>G17-F17</f>
        <v>0</v>
      </c>
      <c r="J17" s="23">
        <v>0</v>
      </c>
      <c r="K17" s="23">
        <v>0</v>
      </c>
      <c r="L17" s="44">
        <f>(K17+K18)/(J17+J18)*100</f>
        <v>108.69437939110071</v>
      </c>
      <c r="M17" s="24">
        <f t="shared" si="0"/>
        <v>100</v>
      </c>
    </row>
    <row r="18" spans="1:13" ht="25.5" customHeight="1" x14ac:dyDescent="0.25">
      <c r="A18" s="51"/>
      <c r="B18" s="15" t="s">
        <v>18</v>
      </c>
      <c r="C18" s="3">
        <v>34.159999999999997</v>
      </c>
      <c r="D18" s="3">
        <v>37.130000000000003</v>
      </c>
      <c r="E18" s="47"/>
      <c r="F18" s="49"/>
      <c r="G18" s="49"/>
      <c r="H18" s="3" t="s">
        <v>34</v>
      </c>
      <c r="I18" s="3">
        <v>0</v>
      </c>
      <c r="J18" s="23">
        <f>C18*555/12</f>
        <v>1579.8999999999999</v>
      </c>
      <c r="K18" s="23">
        <f>D18*555/12</f>
        <v>1717.2625</v>
      </c>
      <c r="L18" s="45"/>
      <c r="M18" s="24"/>
    </row>
    <row r="19" spans="1:13" ht="37.5" customHeight="1" x14ac:dyDescent="0.25">
      <c r="A19" s="50">
        <v>4</v>
      </c>
      <c r="B19" s="15" t="s">
        <v>19</v>
      </c>
      <c r="C19" s="3">
        <v>1347.49</v>
      </c>
      <c r="D19" s="3">
        <v>1468.76</v>
      </c>
      <c r="E19" s="46" t="s">
        <v>20</v>
      </c>
      <c r="F19" s="48">
        <v>3.9300000000000002E-2</v>
      </c>
      <c r="G19" s="48">
        <v>5.3999999999999999E-2</v>
      </c>
      <c r="H19" s="3" t="s">
        <v>21</v>
      </c>
      <c r="I19" s="3">
        <f>G19-F19</f>
        <v>1.4699999999999998E-2</v>
      </c>
      <c r="J19" s="23">
        <f>C19*193.5*F19</f>
        <v>10247.0550795</v>
      </c>
      <c r="K19" s="23">
        <f>D19*193.5*G19</f>
        <v>15347.07324</v>
      </c>
      <c r="L19" s="44">
        <f>(K19+K20)/(J19+J20)*100</f>
        <v>149.77057428629391</v>
      </c>
      <c r="M19" s="26">
        <f t="shared" si="0"/>
        <v>137.40458015267174</v>
      </c>
    </row>
    <row r="20" spans="1:13" ht="27" customHeight="1" x14ac:dyDescent="0.25">
      <c r="A20" s="51"/>
      <c r="B20" s="15" t="s">
        <v>22</v>
      </c>
      <c r="C20" s="3">
        <v>1347.49</v>
      </c>
      <c r="D20" s="3">
        <v>1468.76</v>
      </c>
      <c r="E20" s="47"/>
      <c r="F20" s="49"/>
      <c r="G20" s="49"/>
      <c r="H20" s="3" t="s">
        <v>35</v>
      </c>
      <c r="I20" s="3">
        <v>0</v>
      </c>
      <c r="J20" s="23">
        <v>0</v>
      </c>
      <c r="K20" s="23">
        <v>0</v>
      </c>
      <c r="L20" s="45"/>
      <c r="M20" s="24"/>
    </row>
    <row r="21" spans="1:13" ht="30" customHeight="1" x14ac:dyDescent="0.25">
      <c r="A21" s="50">
        <v>5</v>
      </c>
      <c r="B21" s="15" t="s">
        <v>23</v>
      </c>
      <c r="C21" s="3">
        <v>1.71</v>
      </c>
      <c r="D21" s="3">
        <v>1.855</v>
      </c>
      <c r="E21" s="46" t="s">
        <v>24</v>
      </c>
      <c r="F21" s="39">
        <v>108</v>
      </c>
      <c r="G21" s="39">
        <v>108</v>
      </c>
      <c r="H21" s="3" t="s">
        <v>25</v>
      </c>
      <c r="I21" s="3">
        <f>G21-F21</f>
        <v>0</v>
      </c>
      <c r="J21" s="23">
        <v>0</v>
      </c>
      <c r="K21" s="23">
        <v>0</v>
      </c>
      <c r="L21" s="44">
        <f>(K21+K22)/(J21+J22)*100</f>
        <v>108.47953216374269</v>
      </c>
      <c r="M21" s="24">
        <f t="shared" si="0"/>
        <v>100</v>
      </c>
    </row>
    <row r="22" spans="1:13" ht="29.25" customHeight="1" x14ac:dyDescent="0.25">
      <c r="A22" s="52"/>
      <c r="B22" s="15" t="s">
        <v>26</v>
      </c>
      <c r="C22" s="3">
        <v>1.71</v>
      </c>
      <c r="D22" s="3">
        <v>1.855</v>
      </c>
      <c r="E22" s="47"/>
      <c r="F22" s="40"/>
      <c r="G22" s="40"/>
      <c r="H22" s="3" t="s">
        <v>36</v>
      </c>
      <c r="I22" s="3">
        <v>0</v>
      </c>
      <c r="J22" s="23">
        <f>C22*2808</f>
        <v>4801.68</v>
      </c>
      <c r="K22" s="23">
        <f>D22*2808</f>
        <v>5208.84</v>
      </c>
      <c r="L22" s="45"/>
      <c r="M22" s="24"/>
    </row>
    <row r="23" spans="1:13" ht="34.5" customHeight="1" x14ac:dyDescent="0.25">
      <c r="A23" s="51"/>
      <c r="B23" s="15" t="s">
        <v>40</v>
      </c>
      <c r="C23" s="3">
        <v>1.71</v>
      </c>
      <c r="D23" s="3">
        <v>1.855</v>
      </c>
      <c r="E23" s="18"/>
      <c r="F23" s="20">
        <v>0</v>
      </c>
      <c r="G23" s="20">
        <v>0</v>
      </c>
      <c r="H23" s="3"/>
      <c r="I23" s="3">
        <v>0</v>
      </c>
      <c r="J23" s="23"/>
      <c r="K23" s="23"/>
      <c r="L23" s="4"/>
      <c r="M23" s="24"/>
    </row>
    <row r="24" spans="1:13" ht="45.75" customHeight="1" x14ac:dyDescent="0.25">
      <c r="A24" s="50">
        <v>6</v>
      </c>
      <c r="B24" s="15" t="s">
        <v>27</v>
      </c>
      <c r="C24" s="3" t="s">
        <v>43</v>
      </c>
      <c r="D24" s="3"/>
      <c r="E24" s="46" t="s">
        <v>28</v>
      </c>
      <c r="F24" s="39"/>
      <c r="G24" s="39"/>
      <c r="H24" s="3" t="s">
        <v>29</v>
      </c>
      <c r="I24" s="3"/>
      <c r="J24" s="23" t="s">
        <v>41</v>
      </c>
      <c r="K24" s="23" t="s">
        <v>42</v>
      </c>
      <c r="L24" s="42"/>
      <c r="M24" s="24"/>
    </row>
    <row r="25" spans="1:13" ht="36.75" customHeight="1" x14ac:dyDescent="0.25">
      <c r="A25" s="51"/>
      <c r="B25" s="15" t="s">
        <v>30</v>
      </c>
      <c r="C25" s="3" t="s">
        <v>43</v>
      </c>
      <c r="D25" s="3"/>
      <c r="E25" s="47"/>
      <c r="F25" s="40"/>
      <c r="G25" s="40"/>
      <c r="H25" s="3" t="s">
        <v>37</v>
      </c>
      <c r="I25" s="3">
        <v>0</v>
      </c>
      <c r="J25" s="23" t="s">
        <v>13</v>
      </c>
      <c r="K25" s="23" t="s">
        <v>14</v>
      </c>
      <c r="L25" s="43"/>
      <c r="M25" s="24"/>
    </row>
    <row r="26" spans="1:13" ht="33.75" customHeight="1" x14ac:dyDescent="0.25">
      <c r="A26" s="58" t="s">
        <v>31</v>
      </c>
      <c r="B26" s="59"/>
      <c r="C26" s="5" t="s">
        <v>11</v>
      </c>
      <c r="D26" s="5" t="s">
        <v>11</v>
      </c>
      <c r="E26" s="5" t="s">
        <v>11</v>
      </c>
      <c r="F26" s="5" t="s">
        <v>11</v>
      </c>
      <c r="G26" s="5" t="s">
        <v>11</v>
      </c>
      <c r="H26" s="5" t="s">
        <v>11</v>
      </c>
      <c r="I26" s="5" t="s">
        <v>11</v>
      </c>
      <c r="J26" s="27">
        <f>J12+J18+J19+J22</f>
        <v>18202.985079500002</v>
      </c>
      <c r="K26" s="27">
        <f>K12+K18+K19+K22</f>
        <v>23984.425739999999</v>
      </c>
      <c r="L26" s="27">
        <f>K26/J26*100</f>
        <v>131.76094819201381</v>
      </c>
      <c r="M26" s="24"/>
    </row>
    <row r="27" spans="1:13" ht="21.75" customHeight="1" x14ac:dyDescent="0.25">
      <c r="D27" s="28"/>
      <c r="E27" s="28"/>
      <c r="F27" s="28"/>
      <c r="G27" s="28"/>
      <c r="H27" s="28"/>
      <c r="I27" s="28"/>
    </row>
    <row r="28" spans="1:13" ht="31.2" x14ac:dyDescent="0.25">
      <c r="B28" s="6" t="s">
        <v>32</v>
      </c>
      <c r="C28" s="7">
        <v>26</v>
      </c>
      <c r="D28" s="54"/>
      <c r="E28" s="54"/>
      <c r="F28" s="35"/>
      <c r="G28" s="28"/>
      <c r="H28" s="35"/>
      <c r="I28" s="28"/>
    </row>
    <row r="29" spans="1:13" ht="24.75" customHeight="1" x14ac:dyDescent="0.25">
      <c r="B29" s="6" t="s">
        <v>33</v>
      </c>
      <c r="C29" s="7">
        <v>193.5</v>
      </c>
      <c r="D29" s="54"/>
      <c r="E29" s="54"/>
      <c r="F29" s="35"/>
      <c r="G29" s="28"/>
      <c r="H29" s="35"/>
      <c r="I29" s="28"/>
    </row>
    <row r="30" spans="1:13" ht="37.5" customHeight="1" x14ac:dyDescent="0.25">
      <c r="B30" s="6" t="s">
        <v>53</v>
      </c>
      <c r="C30" s="22">
        <f>J26</f>
        <v>18202.985079500002</v>
      </c>
      <c r="D30" s="28"/>
      <c r="E30" s="28"/>
      <c r="F30" s="28"/>
      <c r="G30" s="28"/>
      <c r="H30" s="28"/>
      <c r="I30" s="28"/>
    </row>
    <row r="31" spans="1:13" ht="40.5" customHeight="1" x14ac:dyDescent="0.25">
      <c r="B31" s="6" t="s">
        <v>54</v>
      </c>
      <c r="C31" s="22">
        <f>K26</f>
        <v>23984.425739999999</v>
      </c>
    </row>
    <row r="32" spans="1:13" ht="66.75" hidden="1" customHeight="1" x14ac:dyDescent="0.25">
      <c r="B32" s="8"/>
      <c r="C32" s="9"/>
    </row>
    <row r="33" spans="1:12" ht="24.75" customHeight="1" x14ac:dyDescent="0.25">
      <c r="B33" s="8"/>
      <c r="C33" s="9"/>
    </row>
    <row r="34" spans="1:12" ht="51.75" customHeight="1" x14ac:dyDescent="0.35">
      <c r="B34" s="41"/>
      <c r="C34" s="10"/>
      <c r="D34" s="11"/>
      <c r="E34" s="10"/>
      <c r="F34" s="11"/>
      <c r="G34" s="10"/>
      <c r="H34" s="11"/>
    </row>
    <row r="35" spans="1:12" ht="22.8" x14ac:dyDescent="0.4">
      <c r="B35" s="41"/>
      <c r="C35" s="11"/>
      <c r="D35" s="30"/>
      <c r="E35" s="31"/>
      <c r="F35" s="10"/>
      <c r="G35" s="32"/>
      <c r="H35" s="10"/>
    </row>
    <row r="36" spans="1:12" ht="18" x14ac:dyDescent="0.35">
      <c r="B36" s="11"/>
      <c r="C36" s="11"/>
      <c r="D36" s="33"/>
      <c r="E36" s="34"/>
      <c r="F36" s="13"/>
      <c r="G36" s="13"/>
      <c r="H36" s="13"/>
    </row>
    <row r="37" spans="1:12" ht="18" x14ac:dyDescent="0.35">
      <c r="B37" s="16"/>
      <c r="C37" s="11"/>
      <c r="D37" s="11"/>
      <c r="E37" s="12"/>
      <c r="F37" s="11"/>
      <c r="G37" s="11"/>
      <c r="H37" s="11"/>
    </row>
    <row r="38" spans="1:12" ht="18" x14ac:dyDescent="0.35">
      <c r="B38" s="16"/>
      <c r="C38" s="11"/>
      <c r="D38" s="11"/>
      <c r="E38" s="12"/>
      <c r="F38" s="11"/>
      <c r="G38" s="11"/>
      <c r="H38" s="11"/>
    </row>
    <row r="39" spans="1:12" ht="22.8" x14ac:dyDescent="0.4">
      <c r="A39" s="1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</row>
  </sheetData>
  <mergeCells count="38">
    <mergeCell ref="L1:M1"/>
    <mergeCell ref="D28:E28"/>
    <mergeCell ref="D29:E29"/>
    <mergeCell ref="A11:A13"/>
    <mergeCell ref="E11:E13"/>
    <mergeCell ref="B1:K1"/>
    <mergeCell ref="B7:K7"/>
    <mergeCell ref="B8:K8"/>
    <mergeCell ref="F11:F12"/>
    <mergeCell ref="G11:G12"/>
    <mergeCell ref="A26:B26"/>
    <mergeCell ref="G14:G15"/>
    <mergeCell ref="A17:A18"/>
    <mergeCell ref="E17:E18"/>
    <mergeCell ref="F17:F18"/>
    <mergeCell ref="G17:G18"/>
    <mergeCell ref="A24:A25"/>
    <mergeCell ref="E24:E25"/>
    <mergeCell ref="F24:F25"/>
    <mergeCell ref="A14:A16"/>
    <mergeCell ref="A21:A23"/>
    <mergeCell ref="A19:A20"/>
    <mergeCell ref="G24:G25"/>
    <mergeCell ref="B34:B35"/>
    <mergeCell ref="L24:L25"/>
    <mergeCell ref="L11:L12"/>
    <mergeCell ref="L14:L15"/>
    <mergeCell ref="L17:L18"/>
    <mergeCell ref="L19:L20"/>
    <mergeCell ref="L21:L22"/>
    <mergeCell ref="E19:E20"/>
    <mergeCell ref="F19:F20"/>
    <mergeCell ref="G19:G20"/>
    <mergeCell ref="E21:E22"/>
    <mergeCell ref="F21:F22"/>
    <mergeCell ref="G21:G22"/>
    <mergeCell ref="F14:F15"/>
    <mergeCell ref="E14:E15"/>
  </mergeCells>
  <pageMargins left="0.78740157480314965" right="0.39370078740157483" top="1.3779527559055118" bottom="0.78740157480314965" header="0.31496062992125984" footer="0.31496062992125984"/>
  <pageSetup paperSize="9" scale="44" orientation="landscape" r:id="rId1"/>
  <headerFooter alignWithMargins="0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общежит.</vt:lpstr>
      <vt:lpstr>общежит.!Область_печати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Анжелика Леонидовна</dc:creator>
  <cp:lastModifiedBy>Цуглевич Ольга Сергеевна</cp:lastModifiedBy>
  <cp:lastPrinted>2015-08-27T07:06:27Z</cp:lastPrinted>
  <dcterms:created xsi:type="dcterms:W3CDTF">2014-05-20T05:48:45Z</dcterms:created>
  <dcterms:modified xsi:type="dcterms:W3CDTF">2015-08-28T03:52:36Z</dcterms:modified>
</cp:coreProperties>
</file>