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0" yWindow="60" windowWidth="16965" windowHeight="12315"/>
  </bookViews>
  <sheets>
    <sheet name="1_первое полугодие 2025" sheetId="26" r:id="rId1"/>
  </sheets>
  <definedNames>
    <definedName name="_xlnm._FilterDatabase" localSheetId="0" hidden="1">'1_первое полугодие 2025'!$A$8:$F$123</definedName>
  </definedNames>
  <calcPr calcId="144525" refMode="R1C1" iterate="1"/>
</workbook>
</file>

<file path=xl/calcChain.xml><?xml version="1.0" encoding="utf-8"?>
<calcChain xmlns="http://schemas.openxmlformats.org/spreadsheetml/2006/main">
  <c r="F118" i="26" l="1"/>
  <c r="F83" i="26"/>
  <c r="F78" i="26"/>
  <c r="F77" i="26"/>
  <c r="F69" i="26"/>
  <c r="F66" i="26"/>
  <c r="F64" i="26"/>
  <c r="F59" i="26"/>
  <c r="F100" i="26" l="1"/>
  <c r="F96" i="26"/>
  <c r="F99" i="26"/>
  <c r="F111" i="26"/>
  <c r="F122" i="26"/>
  <c r="F120" i="26"/>
  <c r="F84" i="26"/>
  <c r="F116" i="26"/>
  <c r="F45" i="26"/>
  <c r="F58" i="26"/>
  <c r="F67" i="26"/>
  <c r="F68" i="26"/>
  <c r="F63" i="26"/>
  <c r="E109" i="26"/>
  <c r="D109" i="26"/>
  <c r="C109" i="26"/>
  <c r="F112" i="26"/>
  <c r="E113" i="26"/>
  <c r="D113" i="26"/>
  <c r="C113" i="26"/>
  <c r="F37" i="26"/>
  <c r="F93" i="26"/>
  <c r="F92" i="26"/>
  <c r="F62" i="26"/>
  <c r="E103" i="26"/>
  <c r="D103" i="26"/>
  <c r="C103" i="26"/>
  <c r="E88" i="26"/>
  <c r="D88" i="26"/>
  <c r="C88" i="26"/>
  <c r="E79" i="26"/>
  <c r="D79" i="26"/>
  <c r="C79" i="26"/>
  <c r="C55" i="26"/>
  <c r="D55" i="26"/>
  <c r="E55" i="26"/>
  <c r="F109" i="26" l="1"/>
  <c r="E54" i="26"/>
  <c r="D108" i="26"/>
  <c r="F55" i="26"/>
  <c r="F60" i="26" l="1"/>
  <c r="D15" i="26" l="1"/>
  <c r="F115" i="26"/>
  <c r="F107" i="26"/>
  <c r="F105" i="26"/>
  <c r="F102" i="26"/>
  <c r="F101" i="26"/>
  <c r="F98" i="26"/>
  <c r="F95" i="26"/>
  <c r="F94" i="26"/>
  <c r="F91" i="26"/>
  <c r="F85" i="26"/>
  <c r="F82" i="26"/>
  <c r="F76" i="26"/>
  <c r="F53" i="26"/>
  <c r="F48" i="26"/>
  <c r="F44" i="26"/>
  <c r="F43" i="26"/>
  <c r="F38" i="26"/>
  <c r="F35" i="26"/>
  <c r="F33" i="26"/>
  <c r="F31" i="26"/>
  <c r="F29" i="26"/>
  <c r="F24" i="26"/>
  <c r="F22" i="26"/>
  <c r="F21" i="26"/>
  <c r="F20" i="26"/>
  <c r="F18" i="26"/>
  <c r="F16" i="26"/>
  <c r="F14" i="26"/>
  <c r="F12" i="26"/>
  <c r="C11" i="26"/>
  <c r="D11" i="26"/>
  <c r="E11" i="26"/>
  <c r="C13" i="26"/>
  <c r="D13" i="26"/>
  <c r="E13" i="26"/>
  <c r="C15" i="26"/>
  <c r="E15" i="26"/>
  <c r="F15" i="26" l="1"/>
  <c r="F13" i="26"/>
  <c r="F11" i="26"/>
  <c r="F90" i="26" l="1"/>
  <c r="E119" i="26" l="1"/>
  <c r="E52" i="26"/>
  <c r="E42" i="26"/>
  <c r="E40" i="26"/>
  <c r="E36" i="26"/>
  <c r="E34" i="26"/>
  <c r="E32" i="26"/>
  <c r="E27" i="26"/>
  <c r="E23" i="26"/>
  <c r="E19" i="26"/>
  <c r="E10" i="26" l="1"/>
  <c r="E108" i="26"/>
  <c r="F108" i="26" s="1"/>
  <c r="E87" i="26"/>
  <c r="D119" i="26"/>
  <c r="F119" i="26" s="1"/>
  <c r="F113" i="26"/>
  <c r="F103" i="26"/>
  <c r="F88" i="26"/>
  <c r="F79" i="26"/>
  <c r="D52" i="26"/>
  <c r="D42" i="26"/>
  <c r="F42" i="26" s="1"/>
  <c r="D40" i="26"/>
  <c r="D36" i="26"/>
  <c r="F36" i="26" s="1"/>
  <c r="D34" i="26"/>
  <c r="F34" i="26" s="1"/>
  <c r="D32" i="26"/>
  <c r="F32" i="26" s="1"/>
  <c r="D27" i="26"/>
  <c r="F27" i="26" s="1"/>
  <c r="D23" i="26"/>
  <c r="F23" i="26" s="1"/>
  <c r="D19" i="26"/>
  <c r="F19" i="26" s="1"/>
  <c r="C52" i="26"/>
  <c r="E51" i="26" l="1"/>
  <c r="E50" i="26" s="1"/>
  <c r="F52" i="26"/>
  <c r="D10" i="26"/>
  <c r="F10" i="26" s="1"/>
  <c r="D54" i="26"/>
  <c r="D87" i="26"/>
  <c r="F87" i="26" s="1"/>
  <c r="C119" i="26"/>
  <c r="C42" i="26"/>
  <c r="C40" i="26"/>
  <c r="C36" i="26"/>
  <c r="C34" i="26"/>
  <c r="C32" i="26"/>
  <c r="C27" i="26"/>
  <c r="C23" i="26"/>
  <c r="C19" i="26"/>
  <c r="D51" i="26" l="1"/>
  <c r="D50" i="26" s="1"/>
  <c r="D123" i="26" s="1"/>
  <c r="F54" i="26"/>
  <c r="C10" i="26"/>
  <c r="C87" i="26"/>
  <c r="C54" i="26"/>
  <c r="C108" i="26"/>
  <c r="F51" i="26" l="1"/>
  <c r="F50" i="26"/>
  <c r="E123" i="26"/>
  <c r="F123" i="26" s="1"/>
  <c r="C51" i="26"/>
  <c r="C50" i="26" l="1"/>
  <c r="C123" i="26" s="1"/>
</calcChain>
</file>

<file path=xl/sharedStrings.xml><?xml version="1.0" encoding="utf-8"?>
<sst xmlns="http://schemas.openxmlformats.org/spreadsheetml/2006/main" count="226" uniqueCount="188">
  <si>
    <t>Код бюджетной классификации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</si>
  <si>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</si>
  <si>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</si>
  <si>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</si>
  <si>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</si>
  <si>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</si>
  <si>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</si>
  <si>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</si>
  <si>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000 1 06 00000 00 0000 000</t>
  </si>
  <si>
    <t>НАЛОГИ НА ИМУЩЕСТВО</t>
  </si>
  <si>
    <t>Земельный налог</t>
  </si>
  <si>
    <t>000 1 08 00000 00 0000 000</t>
  </si>
  <si>
    <t>000 1 08 03000 01 0000 110</t>
  </si>
  <si>
    <t>000 1 08 07000 01 0000 110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</si>
  <si>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</si>
  <si>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</si>
  <si>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</si>
  <si>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</si>
  <si>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</si>
  <si>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</si>
  <si>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</si>
  <si>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</si>
  <si>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</si>
  <si>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</si>
  <si>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</si>
  <si>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</si>
  <si>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000 1 15 00000 00 0000 000</t>
  </si>
  <si>
    <t>АДМИНИСТРАТИВНЫЕ ПЛАТЕЖИ И СБОРЫ</t>
  </si>
  <si>
    <t>000 1 16 00000 00 0000 000</t>
  </si>
  <si>
    <t>ПРОЧИЕ НЕНАЛОГОВЫЕ ДОХОДЫ</t>
  </si>
  <si>
    <t>000 2 00 00000 00 0000 000</t>
  </si>
  <si>
    <t>в том числе:</t>
  </si>
  <si>
    <t>Бюджет автономного округа - всего</t>
  </si>
  <si>
    <t>Федеральный бюджет - всего</t>
  </si>
  <si>
    <t>ПРОЧИЕ БЕЗВОЗМЕЗДНЫЕ ПОСТУПЛЕНИЯ</t>
  </si>
  <si>
    <t>ИТОГО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</si>
  <si>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</si>
  <si>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000 1 03 00000 00 0000 000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</si>
  <si>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</si>
  <si>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</si>
  <si>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</si>
  <si>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</si>
  <si>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</si>
  <si>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</si>
  <si>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ДОХОДЫ ОТ ОКАЗАНИЯ ПЛАТНЫХ УСЛУГ (РАБОТ) И КОМПЕНСАЦИИ ЗАТРАТ ГОСУДАРСТВА</t>
  </si>
  <si>
    <t>Платежи, взимаемые государственными и муниципальными органами (организациями) за выполнение определенных функций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</si>
  <si>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</si>
  <si>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</si>
  <si>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ИНЫЕ МЕЖБЮДЖЕТНЫЕ ТРАНСФЕРТЫ</t>
  </si>
  <si>
    <t xml:space="preserve">БЕЗВОЗМЕЗДНЫЕ ПОСТУПЛЕНИЯ </t>
  </si>
  <si>
    <t>000 1 05 04000 02 0000 110</t>
  </si>
  <si>
    <t>000 1 09 00000 00 0000 000</t>
  </si>
  <si>
    <t>000 1 17 00000 00 0000 000</t>
  </si>
  <si>
    <t>000 2 07 00000 00 0000 000</t>
  </si>
  <si>
    <t>000 1 05 01000 00 0000 110</t>
  </si>
  <si>
    <t>000 1 06 01000 00 0000 110</t>
  </si>
  <si>
    <t>000 1 06 06000 00 0000 110</t>
  </si>
  <si>
    <t>000 1 11 05000 00 0000 120</t>
  </si>
  <si>
    <t>000 1 11 09000 00 0000 120</t>
  </si>
  <si>
    <t>000 1 13 02000 00 0000 130</t>
  </si>
  <si>
    <t>000 1 15 02000 00 0000 140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</si>
  <si>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</si>
  <si>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</si>
  <si>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</si>
  <si>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</t>
  </si>
  <si>
    <t>000 2 02 00000 00 0000 000</t>
  </si>
  <si>
    <t>БЕЗВОЗМЕЗДНЫЕ ПОСТУПЛЕНИЯ ОТ ДРУГИХ БЮДЖЕТОВ БЮДЖЕТНОЙ СИСТЕМЫ РОССИЙСКОЙ ФЕДЕРАЦИИ</t>
  </si>
  <si>
    <t>Наименование кода бюджетной классификации</t>
  </si>
  <si>
    <t>НАЛОГОВЫЕ И НЕНАЛОГОВЫЕ ДОХОДЫ</t>
  </si>
  <si>
    <t>ГОСУДАРСТВЕННАЯ ПОШЛИНА</t>
  </si>
  <si>
    <t>Доходы от компенсации затрат государства</t>
  </si>
  <si>
    <t>СУБСИДИИ БЮДЖЕТАМ БЮДЖЕТНОЙ СИСТЕМЫ РОССИЙСКОЙ ФЕДЕРАЦИИ (межбюджетные субсидии)</t>
  </si>
  <si>
    <t xml:space="preserve">ШТРАФЫ, САНКЦИИ, ВОЗМЕЩЕНИЕ УЩЕРБА </t>
  </si>
  <si>
    <t>ДОТАЦИИ БЮДЖЕТАМ БЮДЖЕТНОЙ СИСТЕМЫ РОССИЙСКОЙ ФЕДЕРАЦИИ</t>
  </si>
  <si>
    <t>СУБВЕНЦИИ БЮДЖЕТАМ БЮДЖЕТНОЙ СТСТЕМЫ РОССИЙСКОЙ ФЕДЕРАЦИИ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</si>
  <si>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</si>
  <si>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</si>
  <si>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000 2 02 10000 00 0000 150</t>
  </si>
  <si>
    <t>000 2 02 20000 00 0000 150</t>
  </si>
  <si>
    <t xml:space="preserve">000 2 02 29999 04 0000 150
</t>
  </si>
  <si>
    <t xml:space="preserve">000 2 02 25555 04 0000 150
</t>
  </si>
  <si>
    <t>000 2 02 30000 00 0000 150</t>
  </si>
  <si>
    <t xml:space="preserve">000 2 02 30024 04 0000 150
</t>
  </si>
  <si>
    <t xml:space="preserve">000 2 02 30029 04 0000 150
</t>
  </si>
  <si>
    <t>000 2 02 35930 04 0000 150</t>
  </si>
  <si>
    <t>000 2 02 40000 00 0000 150</t>
  </si>
  <si>
    <t xml:space="preserve">000 2 02 49999 04 0000 150
</t>
  </si>
  <si>
    <t>000 2 03 00000 00 0000 000</t>
  </si>
  <si>
    <t>БЕЗВОЗМЕЗДНЫЕ ПОСТУПЛЕНИЯ ОТ ГОСУДАРСТВЕННЫХ (МУНИЦИПАЛЬНЫХ) ОРГАНИЗАЦИЙ</t>
  </si>
  <si>
    <t>000 2 04 00000 00 0000 000</t>
  </si>
  <si>
    <t>БЕЗВОЗМЕЗДНЫЕ ПОСТУПЛЕНИЯ ОТ НЕГОСУДАРСТВЕННЫХ ОРГАНИЗАЦИЙ</t>
  </si>
  <si>
    <t>Транспортный налог</t>
  </si>
  <si>
    <t>000 2 02 25497 04 0000 150</t>
  </si>
  <si>
    <t>000 1 06 04000 02 0000 110</t>
  </si>
  <si>
    <t xml:space="preserve">000 2 02 25304 04 0000 150
</t>
  </si>
  <si>
    <t>000 1 14 02000 00 0000 000</t>
  </si>
  <si>
    <t>000 2 02 35120 04 0000 150</t>
  </si>
  <si>
    <t>000 2 02 35118 04 0000 150</t>
  </si>
  <si>
    <t>000 2 02 29999 04 0000 150</t>
  </si>
  <si>
    <t>Дотация на поддержку мер по обеспечению сбалансированности бюджетов городских округов и муниципальных районов Ханты-Мансийского автономного округа - Югры</t>
  </si>
  <si>
    <t xml:space="preserve">000 2 02 15002 04 0000 150
</t>
  </si>
  <si>
    <t>000 2 02 45303 04 0000 150</t>
  </si>
  <si>
    <t>000 2 02 25304 04 0000 150</t>
  </si>
  <si>
    <t>000 2 02 25519 04 0000 150</t>
  </si>
  <si>
    <t>000 1 16 01000 01 0000 140</t>
  </si>
  <si>
    <t>000 1 16 02000 02 0000 140</t>
  </si>
  <si>
    <t>000 1 16 07000 00 0000 140</t>
  </si>
  <si>
    <t>000 1 16 11000 01 0000 140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</si>
  <si>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</si>
  <si>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</si>
  <si>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</si>
  <si>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Платежи, уплачиваемые в целях возмещения вреда</t>
  </si>
  <si>
    <t>000 1 05 02000 02 0000 110</t>
  </si>
  <si>
    <t>Единый налог на вмененный доход для отдельных видов деятельности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</si>
  <si>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</si>
  <si>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</si>
  <si>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000 1 11 07000 00 0000 120</t>
  </si>
  <si>
    <t>Платежи от государственных и муниципальных унитарных предприятий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</si>
  <si>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</si>
  <si>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</si>
  <si>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000 1 16 09000 00 0000 140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</si>
  <si>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</si>
  <si>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000 1 16 10000 00 0000 140</t>
  </si>
  <si>
    <t>Платежи в целях возмещения причиненного ущерба (убытков)</t>
  </si>
  <si>
    <t xml:space="preserve">000 2 02 25179 04 0000 150 </t>
  </si>
  <si>
    <t>000 2 07 04050 04 0000 150</t>
  </si>
  <si>
    <t>Прочие безвозмездные поступления в бюджеты городских округов</t>
  </si>
  <si>
    <t>Приложение 1</t>
  </si>
  <si>
    <t>к постановлению администрации города Покачи</t>
  </si>
  <si>
    <t>(в рублях)</t>
  </si>
  <si>
    <t>План на  год</t>
  </si>
  <si>
    <t xml:space="preserve">План на отчетный период </t>
  </si>
  <si>
    <t>Исполнено</t>
  </si>
  <si>
    <t>Исполнено в % к утвержденному плану на отчетный период</t>
  </si>
  <si>
    <t>Иные межбюджетные трансферты на реализацию мероприятий по содействию трудоустройству граждан, в рамках Комплекса процессных мероприятий "Содействие трудоустройству граждан, в том числе граждан, с инвалидностью и социальная поддержка безработных граждан", государственной программы "Поддержка занятости населения"</t>
  </si>
  <si>
    <t>Субсидия на реализацию полномочий в сфере жилищно-коммунального комплекса в рамках Комплекса процессных мероприятий "Обеспечение надежности и качества предоставления коммунальных услуг", государственной программы "Строительство"</t>
  </si>
  <si>
    <t>Субсидия на развитие сферы культуры в муниципальных образованиях Ханты Мансийского автономного округа -Югры, в рамках регионального проекта "Сохранение культурного и исторического наследия", государственной программы "Культурное пространство"</t>
  </si>
  <si>
    <t>Субсидия на софинансирование расходов муниципальных образований по развитию сети спортивных объектов шаговой доступности в рамках Комплекс процессных мероприятий "Развитие физической культуры и массового спорта", государственной программы "Развитие физической культуры и спорта"</t>
  </si>
  <si>
    <t xml:space="preserve">000 2 02 20041 04 0000 150 </t>
  </si>
  <si>
    <t>Субсидия на реализацию программы формирования современной городской среды регионального проекта "Формирование комфортной городской среды", государственной программы "Пространственное развитие и формирование комфортной городской среды" (окружной бюджет)</t>
  </si>
  <si>
    <t>Субсидия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в рамках Комплекса процессных мероприятий "Содействие развитию летнего отдыха и оздоровления", государственной программы "Развитие образования"</t>
  </si>
  <si>
    <t>Субсидия на создание условий для деятельности народных дружин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</si>
  <si>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Комплекса процессных мероприятий "Содействие развитию дошкольного и общего образования", государственной программы "Развитие образования" (окружной бюджет)</t>
  </si>
  <si>
    <t>Субсидия на реализацию полномочий в области строительства и жилищных отношений в рамках  в рамках Комплекса процессных мероприятий "Реализация полномочий в области строительства и жилищных отношений", государственной программы "Строительство"</t>
  </si>
  <si>
    <t>Субсидия на софинансирование расходов муниципальных образований по обеспечению образовательных организаций, осуществляющих подготовку спортивного резерва в рамках Комплекса процессных мероприятий "Развитие спорта высших достижений", государственной программы "Развитие физической культуры и спорта"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</si>
  <si>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Комплекса процессных мероприятий "Содействие развитию дошкольного и общего образования", государственной программы "Развитие образования"(федеральный бюджет)</t>
  </si>
  <si>
    <t>Субсидия на реализацию программы формирования современной городской среды регионального проекта "Формирование комфортной городской среды" подпрограммы "Формирование комфортной городской среды", государственной программы "Пространственное развитие и формирование комфортной городской среды" (федеральный бюджет)</t>
  </si>
  <si>
    <t xml:space="preserve"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в рамках Комплекса процессных мероприятий "Содействие развитию дошкольного и общего образования", государственной программы "Развитие образования" </t>
  </si>
  <si>
    <t>Субвенция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Комплекса процессных мероприятий "Содействие развитию дошкольного и общего образования", государственной программы "Развитие образования"</t>
  </si>
  <si>
    <t>Субвенция на организацию мероприятий при осуществлении деятельности по обращению с животными без владельцев в рамках Комплекса процессных мероприятий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животных", государственной программы "Обеспечение эпизоотического и ветеринарно-санитарного благополучия"</t>
  </si>
  <si>
    <t>Субвенция на осуществление отдельных государственных полномочий в сфере трудовых отношений и государственного управления охраной труда в рамках Комплекса процессных мероприятий "Безопасный труд", государственной программы "Поддержка занятости населения"</t>
  </si>
  <si>
    <t>Субвенция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правонарушениях",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</si>
  <si>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в рамках Комплекс процессных мероприятий "Создание условий для сохранения культурного и исторического наследия и развития архивного дела", государственной программы "Культурное пространство"</t>
  </si>
  <si>
    <t>Субвенция на организацию и обеспечение отдыха и оздоровления детей, в том числе в этнической среде в рамках Комплекса процессных мероприятий "Содействие развитию летнего отдыха и оздоровления", государственной программы "Развитие образования"</t>
  </si>
  <si>
    <t>Субвенция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Комплекса процессных мероприятий "Оказание государственной поддержки отдельным категориям граждан на улучшение жилищных условий", государственной программы "Строительство"</t>
  </si>
  <si>
    <t>Субвенция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Комплекса процессных мероприятий "Поддержка семьи, материнства и детства, а также отдельных категорий граждан", государственной программы "Социальное и демографическое развитие"</t>
  </si>
  <si>
    <t>Субвенция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Комплекса процессных мероприятий "Развитие системы обращения с отходами производства и потребления", государственной программы "Экологическая безопасность"</t>
  </si>
  <si>
    <t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-Югры в рамках Комплекса процессных мероприятий "Осуществление государственных функций в области государственной службы и регистрации актов гражданского состояния", государственной программы "Развитие государственной гражданской и муниципальной службы" (окружной бюджет)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</si>
  <si>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</si>
  <si>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Субвенция на осуществление первичного воинского учета органами местного самоуправления поселений, муниципальных и городских округов в рамках Комплекса процессных мероприятий "Содействие в реализации мероприятий, связанных с призывом граждан на военную службу в Ханты-Мансийском автономном округе-Югре", государственной программы "Безопасность жизнедеятельности и профилактика правонарушений"</t>
  </si>
  <si>
    <t>Субсидия на государственную поддержкау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наследия", государственной программы "Культурное пространство" (окружной бюджет)</t>
  </si>
  <si>
    <t>Субсидия на реализацию мероприятий по обеспечению жильем молодых семей в рамках регионального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услуг", государственной программы "Строительство" (окружной бюджет)</t>
  </si>
  <si>
    <t>Субсидия на финансовую поддержку субъектов малого и среднего предпринимательства и развитие социального предпринимательства в рамках регионального проекта  "Малое и среднее предпринимательство и поддержка индивидуальной предпринимательской инициативы", государственной программы "Развитие экономического потенциала"</t>
  </si>
  <si>
    <t>Субсидия на реализацию полномочий в области градостроительной деятельности в рамках Комплекса процессных мероприятий "Разработка и актуализация градостроительной документации", государственной программы "Пространственное развитие и формирование комфортной городской среды"</t>
  </si>
  <si>
    <t>Субсидия на 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площадок, в рамках Комплекса процессных мероприятий "Содействие развитию дошкольного и общего образования", государственной программы "Развитие образования"</t>
  </si>
  <si>
    <t>Субсидия на капитальный ремонт муниципальных учреждений культуры, образования, спорта и иных социальных учреждений в рамках Комплекса процессных мероприятий "Капитальный ремонт объектов недвижимости, находящихся в собственности автономного округа", государственной программы "Строительство"</t>
  </si>
  <si>
    <t>Субсидия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в рамках Комплекса процессных мероприятий "Возмещение ресурсоснабжающим организациям, осуществляющим регулируемый вид деятельности в сфере тепло-, водоснабжения и водоотведения, недополученных доходов в связи с применением понижающих коэффициентов к нормативам потребления коммунальных услуг", государственной программы "Строительство"</t>
  </si>
  <si>
    <t>Субсидия на реализацию мероприятий по модернизации коммунальной инфраструктуры Ханты-Мансийского автономного округа – Югры в рамках регионального проекта "Модернизация коммунальной инфраструктуры", государственной программы "Строительство"</t>
  </si>
  <si>
    <t>Субсидия на 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 местного значения", государственной программы "Современная транспортная система"</t>
  </si>
  <si>
    <t>Субсидия на приведение автомобильных дорог местного значения в нормативное состояние (Средства дорожного фонда Ханты-Мансийского автономного округа - Югры)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межмуниципального, местного значения", государственной программы "Современная транспортная система"</t>
  </si>
  <si>
    <t>Субсидия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регионального проекта "Педагоги и наставники", государственной программы "Развитие образования" (окружной бюджет)</t>
  </si>
  <si>
    <t>Субсидия на реализацию мероприятий по модернизации коммунальной инфраструктуры в рамках регионального проекта "Модернизация коммунальной инфраструктуры", государственной программы "Строительство" (окружной бюджет)</t>
  </si>
  <si>
    <t>000 2 02 25154 04 0000 150</t>
  </si>
  <si>
    <t>Субсидия на реализацию мероприятий по обеспечению жильем молодых семей в рамках регионального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услуг", государственной программы "Строительство" (федеральный бюджет)</t>
  </si>
  <si>
    <t>Субсидия на государственную поддержкау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наследия", государственной программы "Культурное пространство" (федеральный бюджет)</t>
  </si>
  <si>
    <t>Субсидия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регионального проекта "Педагоги и наставники", государственной программы "Развитие образования" (федеральный бюджет)</t>
  </si>
  <si>
    <t>000 2 02 25154 00 0000 150</t>
  </si>
  <si>
    <t>Субсидия на реализацию мероприятий по модернизации коммунальной инфраструктуры в рамках регионального проекта "Модернизация коммунальной инфраструктуры", государственной программы "Строительство" (федеральный бюджет)</t>
  </si>
  <si>
    <t>Субвенция на организацию осуществления мероприятий по проведению дезинсекции и дератизации в Ханты-Мансийском автономном округе – Югре в рамках Комплекса процессных мероприятий "Организация государственного санитарно-эпидемиологического надзора и обеспечение санитарно-эпидемиологического благополучия населения", государственной программы "Современное здравоохранение"</t>
  </si>
  <si>
    <t xml:space="preserve">Субвенция на 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 в рамках Комплекса процессных мероприятий "Содействие развитию дошкольного и общего образования", государственной программы "Развитие образования" </t>
  </si>
  <si>
    <t xml:space="preserve">Субвенция на осуществление переданных полномочий Российской Федерации на государственную регистрацию актов гражданского состояния в рамках Комплекса процессных мероприятий "Осуществление государственных функций в области государственной службы и регистрации актов гражданского состояния", государственной программы "Развитие государственной гражданской и муниципальной службы" </t>
  </si>
  <si>
    <t>Иные межбюджетные трансферты на eжемесячное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регионального проекта "Педагоги и наставники", государственной программы "Развитие образования"</t>
  </si>
  <si>
    <t>000 2 02 45050 04 0000 150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</si>
  <si>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в рамках регионального проекта "Педагоги и наставники", государственной программы "Развитие образования"</t>
  </si>
  <si>
    <t>Субсидии на реализацию полномочий в области строительства и жилищных отношений в рамках  в рамках Комплекса процессных мероприятий "Реализация полномочий в области строительства и жилищных отношений", Государственной программы"Строительство"(мероприятия по приспособлению по решению ОМС жилых помещений и общего имущества в многоквартирных домах с учетом потребностей инвалидов)</t>
  </si>
  <si>
    <t>Иные межбюджетные трансферты за счет бюджетных ассигнований резервного фонда Правительства Ханты-Мансийского автономного округа - Югры, за исключением иных межбюджетных трансфертов на реализацию наказов избирателей депутатам Думы Ханты-Мансийского автономного округа - Югры</t>
  </si>
  <si>
    <t>Исполнение бюджета города Покачи по доходам за  первое полугодие 2025 года</t>
  </si>
  <si>
    <t>от 25.08.2025 № 840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</si>
</sst>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\ _₽"/>
    <numFmt numFmtId="165" formatCode="[$-10419]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333399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1"/>
    </font>
    <font>
      <sz val="14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EBF1DE"/>
      </patternFill>
    </fill>
    <fill>
      <patternFill patternType="solid">
        <fgColor rgb="FFCCFFFF"/>
        <bgColor rgb="FFCC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165" fontId="0" fillId="0" borderId="0"/>
    <xf numFmtId="165" fontId="1" fillId="0" borderId="0"/>
    <xf numFmtId="165" fontId="2" fillId="0" borderId="0"/>
    <xf numFmtId="165" fontId="1" fillId="0" borderId="0"/>
    <xf numFmtId="165" fontId="1" fillId="0" borderId="0"/>
    <xf numFmtId="43" fontId="4" fillId="0" borderId="0" applyFont="0" applyFill="0" applyBorder="0" applyAlignment="0" applyProtection="0"/>
    <xf numFmtId="49" fontId="5" fillId="2" borderId="1">
      <alignment horizontal="left" vertical="top" wrapText="1"/>
    </xf>
    <xf numFmtId="165" fontId="6" fillId="3" borderId="1">
      <alignment horizontal="left" vertical="top" wrapText="1"/>
    </xf>
  </cellStyleXfs>
  <cellXfs count="48">
    <xf numFmtId="165" fontId="0" fillId="0" borderId="0" xfId="0"/>
    <xf numFmtId="165" fontId="3" fillId="0" borderId="0" xfId="0" applyFont="1" applyFill="1" applyAlignment="1">
      <alignment horizontal="center"/>
    </xf>
    <xf numFmtId="165" fontId="3" fillId="0" borderId="0" xfId="0" applyFont="1" applyFill="1" applyAlignment="1">
      <alignment horizontal="left" vertical="center"/>
    </xf>
    <xf numFmtId="165" fontId="7" fillId="0" borderId="0" xfId="1" applyNumberFormat="1" applyFont="1" applyFill="1" applyAlignment="1" applyProtection="1">
      <alignment horizontal="center" vertical="center" wrapText="1"/>
      <protection hidden="1"/>
    </xf>
    <xf numFmtId="165" fontId="7" fillId="0" borderId="0" xfId="1" applyNumberFormat="1" applyFont="1" applyFill="1" applyAlignment="1">
      <alignment horizontal="right"/>
    </xf>
    <xf numFmtId="165" fontId="7" fillId="0" borderId="0" xfId="1" applyNumberFormat="1" applyFont="1" applyFill="1"/>
    <xf numFmtId="4" fontId="8" fillId="0" borderId="0" xfId="0" applyNumberFormat="1" applyFont="1" applyFill="1" applyAlignment="1">
      <alignment horizontal="right" vertical="center"/>
    </xf>
    <xf numFmtId="165" fontId="7" fillId="0" borderId="0" xfId="1" applyNumberFormat="1" applyFont="1" applyFill="1" applyAlignment="1">
      <alignment horizontal="right" vertical="top" wrapText="1"/>
    </xf>
    <xf numFmtId="165" fontId="7" fillId="0" borderId="0" xfId="1" applyNumberFormat="1" applyFont="1" applyFill="1" applyAlignment="1">
      <alignment vertical="center"/>
    </xf>
    <xf numFmtId="165" fontId="9" fillId="0" borderId="0" xfId="0" applyNumberFormat="1" applyFont="1" applyFill="1" applyAlignment="1">
      <alignment horizontal="justify" vertical="top"/>
    </xf>
    <xf numFmtId="49" fontId="9" fillId="0" borderId="0" xfId="0" applyNumberFormat="1" applyFont="1" applyFill="1" applyAlignment="1">
      <alignment horizontal="justify" vertical="top"/>
    </xf>
    <xf numFmtId="49" fontId="7" fillId="4" borderId="0" xfId="1" applyNumberFormat="1" applyFont="1" applyFill="1" applyAlignment="1" applyProtection="1">
      <alignment horizontal="center" vertical="center" wrapText="1"/>
      <protection hidden="1"/>
    </xf>
    <xf numFmtId="165" fontId="7" fillId="4" borderId="0" xfId="1" applyNumberFormat="1" applyFont="1" applyFill="1" applyAlignment="1" applyProtection="1">
      <alignment horizontal="center" vertical="center" wrapText="1"/>
      <protection hidden="1"/>
    </xf>
    <xf numFmtId="4" fontId="7" fillId="4" borderId="0" xfId="1" applyNumberFormat="1" applyFont="1" applyFill="1" applyAlignment="1" applyProtection="1">
      <alignment horizontal="center" vertical="center" wrapText="1"/>
      <protection hidden="1"/>
    </xf>
    <xf numFmtId="165" fontId="7" fillId="4" borderId="0" xfId="1" applyNumberFormat="1" applyFont="1" applyFill="1" applyBorder="1" applyAlignment="1" applyProtection="1">
      <protection hidden="1"/>
    </xf>
    <xf numFmtId="165" fontId="7" fillId="4" borderId="0" xfId="1" applyNumberFormat="1" applyFont="1" applyFill="1" applyBorder="1" applyAlignment="1" applyProtection="1">
      <alignment horizontal="right" vertical="center"/>
      <protection hidden="1"/>
    </xf>
    <xf numFmtId="43" fontId="7" fillId="4" borderId="0" xfId="5" applyFont="1" applyFill="1" applyAlignment="1">
      <alignment horizontal="right"/>
    </xf>
    <xf numFmtId="165" fontId="7" fillId="4" borderId="1" xfId="2" applyNumberFormat="1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4" borderId="1" xfId="3" applyNumberFormat="1" applyFont="1" applyFill="1" applyBorder="1" applyAlignment="1" applyProtection="1">
      <alignment horizontal="center" vertical="center" wrapText="1"/>
      <protection locked="0"/>
    </xf>
    <xf numFmtId="49" fontId="7" fillId="4" borderId="1" xfId="3" applyNumberFormat="1" applyFont="1" applyFill="1" applyBorder="1" applyAlignment="1" applyProtection="1">
      <alignment horizontal="center" vertical="center" wrapText="1"/>
      <protection locked="0"/>
    </xf>
    <xf numFmtId="3" fontId="7" fillId="4" borderId="1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3" fontId="7" fillId="4" borderId="1" xfId="1" applyNumberFormat="1" applyFont="1" applyFill="1" applyBorder="1" applyAlignment="1" applyProtection="1">
      <alignment horizontal="center" vertical="center" wrapText="1"/>
      <protection hidden="1"/>
    </xf>
    <xf numFmtId="3" fontId="7" fillId="4" borderId="1" xfId="0" applyNumberFormat="1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/>
    </xf>
    <xf numFmtId="3" fontId="0" fillId="0" borderId="0" xfId="0" applyNumberFormat="1"/>
    <xf numFmtId="4" fontId="7" fillId="4" borderId="1" xfId="2" applyNumberFormat="1" applyFont="1" applyFill="1" applyBorder="1" applyAlignment="1" applyProtection="1">
      <alignment vertical="center"/>
      <protection locked="0"/>
    </xf>
    <xf numFmtId="4" fontId="7" fillId="0" borderId="1" xfId="2" applyNumberFormat="1" applyFont="1" applyFill="1" applyBorder="1" applyAlignment="1" applyProtection="1">
      <alignment vertical="center"/>
      <protection locked="0"/>
    </xf>
    <xf numFmtId="4" fontId="7" fillId="0" borderId="1" xfId="0" applyNumberFormat="1" applyFont="1" applyFill="1" applyBorder="1" applyAlignment="1"/>
    <xf numFmtId="164" fontId="7" fillId="0" borderId="1" xfId="5" applyNumberFormat="1" applyFont="1" applyFill="1" applyBorder="1" applyAlignment="1" applyProtection="1">
      <alignment horizontal="right" vertical="center" wrapText="1"/>
      <protection locked="0"/>
    </xf>
    <xf numFmtId="165" fontId="7" fillId="0" borderId="1" xfId="2" applyFont="1" applyFill="1" applyBorder="1" applyAlignment="1">
      <alignment horizontal="left" vertical="center" wrapText="1"/>
    </xf>
    <xf numFmtId="1" fontId="7" fillId="0" borderId="1" xfId="2" applyNumberFormat="1" applyFont="1" applyFill="1" applyBorder="1" applyAlignment="1">
      <alignment horizontal="justify" vertical="top" wrapText="1"/>
    </xf>
    <xf numFmtId="3" fontId="7" fillId="0" borderId="1" xfId="2" applyNumberFormat="1" applyFont="1" applyFill="1" applyBorder="1" applyAlignment="1">
      <alignment horizontal="left" vertical="center" wrapText="1"/>
    </xf>
    <xf numFmtId="164" fontId="7" fillId="4" borderId="1" xfId="5" applyNumberFormat="1" applyFont="1" applyFill="1" applyBorder="1" applyAlignment="1" applyProtection="1">
      <alignment horizontal="right" vertical="center" wrapText="1"/>
      <protection locked="0"/>
    </xf>
    <xf numFmtId="165" fontId="7" fillId="4" borderId="1" xfId="2" applyFont="1" applyFill="1" applyBorder="1" applyAlignment="1">
      <alignment vertical="center"/>
    </xf>
    <xf numFmtId="4" fontId="7" fillId="4" borderId="1" xfId="0" applyNumberFormat="1" applyFont="1" applyFill="1" applyBorder="1" applyAlignment="1"/>
    <xf numFmtId="165" fontId="7" fillId="4" borderId="1" xfId="2" applyFont="1" applyFill="1" applyBorder="1" applyAlignment="1">
      <alignment horizontal="left" vertical="center" wrapText="1"/>
    </xf>
    <xf numFmtId="1" fontId="7" fillId="4" borderId="1" xfId="2" applyNumberFormat="1" applyFont="1" applyFill="1" applyBorder="1" applyAlignment="1">
      <alignment horizontal="justify" vertical="top" wrapText="1"/>
    </xf>
    <xf numFmtId="165" fontId="7" fillId="4" borderId="1" xfId="2" applyFont="1" applyFill="1" applyBorder="1" applyAlignment="1">
      <alignment horizontal="left" vertical="top" wrapText="1"/>
    </xf>
    <xf numFmtId="165" fontId="7" fillId="4" borderId="1" xfId="2" applyFont="1" applyFill="1" applyBorder="1" applyAlignment="1">
      <alignment horizontal="left" vertical="center"/>
    </xf>
    <xf numFmtId="49" fontId="7" fillId="4" borderId="1" xfId="6" applyFont="1" applyFill="1" applyBorder="1" applyAlignment="1">
      <alignment horizontal="left" vertical="center" wrapText="1"/>
    </xf>
    <xf numFmtId="3" fontId="10" fillId="4" borderId="1" xfId="2" applyNumberFormat="1" applyFont="1" applyFill="1" applyBorder="1" applyAlignment="1">
      <alignment horizontal="left" vertical="center" wrapText="1"/>
    </xf>
    <xf numFmtId="165" fontId="10" fillId="4" borderId="1" xfId="2" applyFont="1" applyFill="1" applyBorder="1" applyAlignment="1">
      <alignment horizontal="left" vertical="center"/>
    </xf>
    <xf numFmtId="165" fontId="11" fillId="4" borderId="1" xfId="0" applyFont="1" applyFill="1" applyBorder="1" applyAlignment="1">
      <alignment vertical="center"/>
    </xf>
    <xf numFmtId="3" fontId="7" fillId="4" borderId="1" xfId="2" applyNumberFormat="1" applyFont="1" applyFill="1" applyBorder="1" applyAlignment="1">
      <alignment horizontal="left" vertical="center" wrapText="1"/>
    </xf>
    <xf numFmtId="4" fontId="7" fillId="4" borderId="1" xfId="5" applyNumberFormat="1" applyFont="1" applyFill="1" applyBorder="1" applyAlignment="1" applyProtection="1">
      <alignment horizontal="right" vertical="center" wrapText="1"/>
      <protection locked="0"/>
    </xf>
    <xf numFmtId="165" fontId="7" fillId="4" borderId="0" xfId="1" applyNumberFormat="1" applyFont="1" applyFill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4"/>
    <cellStyle name="Обычный_Tmp2" xfId="1"/>
    <cellStyle name="Обычный_Tmp7" xfId="3"/>
    <cellStyle name="Обычный_Январь" xfId="2"/>
    <cellStyle name="Свойства элементов измерения" xfId="6"/>
    <cellStyle name="Финансовый" xfId="5" builtinId="3"/>
    <cellStyle name="Элементы осей" xfId="7"/>
  </cellStyles>
  <dxfs count="0"/>
  <tableStyles count="0" defaultTableStyle="TableStyleMedium9" defaultPivotStyle="PivotStyleLight16"/>
  <colors>
    <mruColors>
      <color rgb="FFFF0066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tabSelected="1" zoomScale="80" zoomScaleNormal="80" zoomScaleSheetLayoutView="100" workbookViewId="0">
      <selection activeCell="F8" sqref="F8"/>
    </sheetView>
  </sheetViews>
  <sheetFormatPr defaultColWidth="18.5703125" defaultRowHeight="15" x14ac:dyDescent="0.25"/>
  <cols>
    <col min="1" max="1" width="34.42578125" style="1" customWidth="1"/>
    <col min="2" max="2" width="89.7109375" style="2" customWidth="1"/>
    <col min="3" max="5" width="20.85546875" style="1" customWidth="1"/>
    <col min="6" max="16384" width="18.5703125" style="1"/>
  </cols>
  <sheetData>
    <row r="1" spans="1:6" s="5" customFormat="1" ht="15.75" customHeight="1" x14ac:dyDescent="0.3">
      <c r="A1" s="3"/>
      <c r="B1" s="4"/>
      <c r="F1" s="6" t="s">
        <v>127</v>
      </c>
    </row>
    <row r="2" spans="1:6" s="5" customFormat="1" ht="18.75" x14ac:dyDescent="0.3">
      <c r="A2" s="3"/>
      <c r="B2" s="7"/>
      <c r="F2" s="6" t="s">
        <v>128</v>
      </c>
    </row>
    <row r="3" spans="1:6" s="5" customFormat="1" ht="18.75" x14ac:dyDescent="0.3">
      <c r="A3" s="3"/>
      <c r="B3" s="8"/>
      <c r="F3" s="6" t="s">
        <v>187</v>
      </c>
    </row>
    <row r="4" spans="1:6" s="5" customFormat="1" ht="18.75" x14ac:dyDescent="0.3">
      <c r="A4" s="3"/>
      <c r="B4" s="8"/>
      <c r="C4" s="9"/>
      <c r="D4" s="9"/>
      <c r="E4" s="9"/>
      <c r="F4" s="10"/>
    </row>
    <row r="5" spans="1:6" s="5" customFormat="1" ht="18.75" customHeight="1" x14ac:dyDescent="0.3">
      <c r="A5" s="47" t="s">
        <v>186</v>
      </c>
      <c r="B5" s="47"/>
      <c r="C5" s="47"/>
      <c r="D5" s="47"/>
      <c r="E5" s="47"/>
      <c r="F5" s="11"/>
    </row>
    <row r="6" spans="1:6" s="5" customFormat="1" ht="15" customHeight="1" x14ac:dyDescent="0.3">
      <c r="A6" s="12"/>
      <c r="B6" s="12"/>
      <c r="C6" s="12"/>
      <c r="D6" s="12"/>
      <c r="E6" s="13"/>
      <c r="F6" s="11"/>
    </row>
    <row r="7" spans="1:6" s="5" customFormat="1" ht="18.75" x14ac:dyDescent="0.3">
      <c r="A7" s="14"/>
      <c r="B7" s="15"/>
      <c r="C7" s="16"/>
      <c r="D7" s="16"/>
      <c r="E7" s="16"/>
      <c r="F7" s="16" t="s">
        <v>129</v>
      </c>
    </row>
    <row r="8" spans="1:6" s="22" customFormat="1" ht="112.5" x14ac:dyDescent="0.25">
      <c r="A8" s="17" t="s">
        <v>0</v>
      </c>
      <c r="B8" s="18" t="s">
        <v>67</v>
      </c>
      <c r="C8" s="19" t="s">
        <v>130</v>
      </c>
      <c r="D8" s="20" t="s">
        <v>131</v>
      </c>
      <c r="E8" s="19" t="s">
        <v>132</v>
      </c>
      <c r="F8" s="20" t="s">
        <v>133</v>
      </c>
    </row>
    <row r="9" spans="1:6" s="26" customFormat="1" ht="18.75" x14ac:dyDescent="0.3">
      <c r="A9" s="21">
        <v>1</v>
      </c>
      <c r="B9" s="23">
        <v>2</v>
      </c>
      <c r="C9" s="24">
        <v>3</v>
      </c>
      <c r="D9" s="24">
        <v>4</v>
      </c>
      <c r="E9" s="24">
        <v>5</v>
      </c>
      <c r="F9" s="25">
        <v>6</v>
      </c>
    </row>
    <row r="10" spans="1:6" ht="18.75" x14ac:dyDescent="0.3">
      <c r="A10" s="35" t="s">
        <v>1</v>
      </c>
      <c r="B10" s="35" t="s">
        <v>68</v>
      </c>
      <c r="C10" s="36">
        <f>C11+C13+C15+C19+C23+C26+C27+C32+C34+C36+C40+C42+C49</f>
        <v>913634027.13999999</v>
      </c>
      <c r="D10" s="29">
        <f>D11+D13+D15+D19+D23+D26+D27+D32+D34+D36+D40+D42+D49</f>
        <v>431832484.38</v>
      </c>
      <c r="E10" s="29">
        <f>E11+E13+E15+E19+E23+E26+E27+E32+E34+E36+E40+E42+E49</f>
        <v>434488123.91000003</v>
      </c>
      <c r="F10" s="28">
        <f>ROUND(E10/D10*100,2)</f>
        <v>100.61</v>
      </c>
    </row>
    <row r="11" spans="1:6" ht="18.75" x14ac:dyDescent="0.25">
      <c r="A11" s="35" t="s">
        <v>2</v>
      </c>
      <c r="B11" s="35" t="s">
        <v>3</v>
      </c>
      <c r="C11" s="34">
        <f>C12</f>
        <v>808546278.34000003</v>
      </c>
      <c r="D11" s="30">
        <f>D12</f>
        <v>366141486.70999998</v>
      </c>
      <c r="E11" s="30">
        <f>E12</f>
        <v>366133486.70999998</v>
      </c>
      <c r="F11" s="28">
        <f t="shared" ref="F11:F77" si="0">ROUND(E11/D11*100,2)</f>
        <v>100</v>
      </c>
    </row>
    <row r="12" spans="1:6" ht="18.75" x14ac:dyDescent="0.25">
      <c r="A12" s="37" t="s">
        <v>4</v>
      </c>
      <c r="B12" s="38" t="s">
        <v>5</v>
      </c>
      <c r="C12" s="34">
        <v>808546278.34000003</v>
      </c>
      <c r="D12" s="34">
        <v>366141486.70999998</v>
      </c>
      <c r="E12" s="34">
        <v>366133486.70999998</v>
      </c>
      <c r="F12" s="27">
        <f t="shared" si="0"/>
        <v>100</v>
      </c>
    </row>
    <row r="13" spans="1:6" ht="37.5" x14ac:dyDescent="0.25">
      <c r="A13" s="37" t="s">
        <v>37</v>
      </c>
      <c r="B13" s="39" t="s">
        <v>38</v>
      </c>
      <c r="C13" s="34">
        <f>C14</f>
        <v>9170100</v>
      </c>
      <c r="D13" s="34">
        <f>D14</f>
        <v>3910297.2</v>
      </c>
      <c r="E13" s="34">
        <f>E14</f>
        <v>3910297.2</v>
      </c>
      <c r="F13" s="27">
        <f t="shared" si="0"/>
        <v>100</v>
      </c>
    </row>
    <row r="14" spans="1:6" ht="37.5" x14ac:dyDescent="0.25">
      <c r="A14" s="40" t="s">
        <v>40</v>
      </c>
      <c r="B14" s="38" t="s">
        <v>41</v>
      </c>
      <c r="C14" s="34">
        <v>9170100</v>
      </c>
      <c r="D14" s="34">
        <v>3910297.2</v>
      </c>
      <c r="E14" s="34">
        <v>3910297.2</v>
      </c>
      <c r="F14" s="27">
        <f t="shared" si="0"/>
        <v>100</v>
      </c>
    </row>
    <row r="15" spans="1:6" ht="18.75" x14ac:dyDescent="0.25">
      <c r="A15" s="37" t="s">
        <v>6</v>
      </c>
      <c r="B15" s="37" t="s">
        <v>7</v>
      </c>
      <c r="C15" s="34">
        <f>SUM(C16:C18)</f>
        <v>42336600</v>
      </c>
      <c r="D15" s="34">
        <f>SUM(D16:D18)</f>
        <v>36216490.130000003</v>
      </c>
      <c r="E15" s="34">
        <f>SUM(E16:E18)</f>
        <v>36216490.130000003</v>
      </c>
      <c r="F15" s="27">
        <f t="shared" si="0"/>
        <v>100</v>
      </c>
    </row>
    <row r="16" spans="1:6" ht="37.5" x14ac:dyDescent="0.25">
      <c r="A16" s="37" t="s">
        <v>54</v>
      </c>
      <c r="B16" s="38" t="s">
        <v>42</v>
      </c>
      <c r="C16" s="34">
        <v>38418000</v>
      </c>
      <c r="D16" s="34">
        <v>33866235.640000001</v>
      </c>
      <c r="E16" s="34">
        <v>33866235.640000001</v>
      </c>
      <c r="F16" s="27">
        <f t="shared" si="0"/>
        <v>100</v>
      </c>
    </row>
    <row r="17" spans="1:6" ht="18.75" x14ac:dyDescent="0.25">
      <c r="A17" s="37" t="s">
        <v>112</v>
      </c>
      <c r="B17" s="38" t="s">
        <v>113</v>
      </c>
      <c r="C17" s="34">
        <v>0</v>
      </c>
      <c r="D17" s="34">
        <v>0</v>
      </c>
      <c r="E17" s="34">
        <v>0</v>
      </c>
      <c r="F17" s="27">
        <v>0</v>
      </c>
    </row>
    <row r="18" spans="1:6" ht="37.5" x14ac:dyDescent="0.25">
      <c r="A18" s="37" t="s">
        <v>50</v>
      </c>
      <c r="B18" s="38" t="s">
        <v>39</v>
      </c>
      <c r="C18" s="34">
        <v>3918600</v>
      </c>
      <c r="D18" s="34">
        <v>2350254.4900000002</v>
      </c>
      <c r="E18" s="34">
        <v>2350254.4900000002</v>
      </c>
      <c r="F18" s="27">
        <f t="shared" si="0"/>
        <v>100</v>
      </c>
    </row>
    <row r="19" spans="1:6" ht="18.75" x14ac:dyDescent="0.25">
      <c r="A19" s="37" t="s">
        <v>8</v>
      </c>
      <c r="B19" s="37" t="s">
        <v>9</v>
      </c>
      <c r="C19" s="34">
        <f>SUM(C20:C22)</f>
        <v>26419000</v>
      </c>
      <c r="D19" s="34">
        <f>SUM(D20:D22)</f>
        <v>8662181.6400000006</v>
      </c>
      <c r="E19" s="34">
        <f>SUM(E20:E22)</f>
        <v>8662181.6400000006</v>
      </c>
      <c r="F19" s="27">
        <f t="shared" si="0"/>
        <v>100</v>
      </c>
    </row>
    <row r="20" spans="1:6" ht="18.75" x14ac:dyDescent="0.25">
      <c r="A20" s="40" t="s">
        <v>55</v>
      </c>
      <c r="B20" s="38" t="s">
        <v>43</v>
      </c>
      <c r="C20" s="34">
        <v>11834000</v>
      </c>
      <c r="D20" s="34">
        <v>3070573.58</v>
      </c>
      <c r="E20" s="34">
        <v>3070573.58</v>
      </c>
      <c r="F20" s="27">
        <f t="shared" si="0"/>
        <v>100</v>
      </c>
    </row>
    <row r="21" spans="1:6" ht="18.75" x14ac:dyDescent="0.25">
      <c r="A21" s="40" t="s">
        <v>93</v>
      </c>
      <c r="B21" s="38" t="s">
        <v>91</v>
      </c>
      <c r="C21" s="34">
        <v>5993000</v>
      </c>
      <c r="D21" s="34">
        <v>2094737.61</v>
      </c>
      <c r="E21" s="34">
        <v>2094737.61</v>
      </c>
      <c r="F21" s="27">
        <f t="shared" si="0"/>
        <v>100</v>
      </c>
    </row>
    <row r="22" spans="1:6" ht="18.75" x14ac:dyDescent="0.25">
      <c r="A22" s="40" t="s">
        <v>56</v>
      </c>
      <c r="B22" s="38" t="s">
        <v>10</v>
      </c>
      <c r="C22" s="34">
        <v>8592000</v>
      </c>
      <c r="D22" s="34">
        <v>3496870.45</v>
      </c>
      <c r="E22" s="34">
        <v>3496870.45</v>
      </c>
      <c r="F22" s="27">
        <f t="shared" si="0"/>
        <v>100</v>
      </c>
    </row>
    <row r="23" spans="1:6" ht="18.75" x14ac:dyDescent="0.25">
      <c r="A23" s="37" t="s">
        <v>11</v>
      </c>
      <c r="B23" s="37" t="s">
        <v>69</v>
      </c>
      <c r="C23" s="34">
        <f>SUM(C24:C25)</f>
        <v>1823000</v>
      </c>
      <c r="D23" s="34">
        <f>SUM(D24:D25)</f>
        <v>1818000</v>
      </c>
      <c r="E23" s="34">
        <f>SUM(E24:E25)</f>
        <v>3877097.86</v>
      </c>
      <c r="F23" s="27">
        <f t="shared" si="0"/>
        <v>213.26</v>
      </c>
    </row>
    <row r="24" spans="1:6" ht="37.5" x14ac:dyDescent="0.25">
      <c r="A24" s="37" t="s">
        <v>12</v>
      </c>
      <c r="B24" s="38" t="s">
        <v>61</v>
      </c>
      <c r="C24" s="34">
        <v>1818000</v>
      </c>
      <c r="D24" s="34">
        <v>1818000</v>
      </c>
      <c r="E24" s="34">
        <v>3877097.86</v>
      </c>
      <c r="F24" s="27">
        <f t="shared" si="0"/>
        <v>213.26</v>
      </c>
    </row>
    <row r="25" spans="1:6" ht="37.5" x14ac:dyDescent="0.25">
      <c r="A25" s="37" t="s">
        <v>13</v>
      </c>
      <c r="B25" s="38" t="s">
        <v>62</v>
      </c>
      <c r="C25" s="34">
        <v>5000</v>
      </c>
      <c r="D25" s="34">
        <v>0</v>
      </c>
      <c r="E25" s="34">
        <v>0</v>
      </c>
      <c r="F25" s="27">
        <v>0</v>
      </c>
    </row>
    <row r="26" spans="1:6" ht="37.5" x14ac:dyDescent="0.25">
      <c r="A26" s="40" t="s">
        <v>51</v>
      </c>
      <c r="B26" s="38" t="s">
        <v>14</v>
      </c>
      <c r="C26" s="34">
        <v>0</v>
      </c>
      <c r="D26" s="34">
        <v>0</v>
      </c>
      <c r="E26" s="34">
        <v>0</v>
      </c>
      <c r="F26" s="27">
        <v>0</v>
      </c>
    </row>
    <row r="27" spans="1:6" ht="37.5" x14ac:dyDescent="0.25">
      <c r="A27" s="40" t="s">
        <v>15</v>
      </c>
      <c r="B27" s="38" t="s">
        <v>16</v>
      </c>
      <c r="C27" s="34">
        <f>SUM(C28:C31)</f>
        <v>21412996.140000001</v>
      </c>
      <c r="D27" s="34">
        <f>SUM(D28:D31)</f>
        <v>11895918.350000001</v>
      </c>
      <c r="E27" s="34">
        <f>SUM(E28:E31)</f>
        <v>11895918.350000001</v>
      </c>
      <c r="F27" s="27">
        <f t="shared" si="0"/>
        <v>100</v>
      </c>
    </row>
    <row r="28" spans="1:6" ht="75" x14ac:dyDescent="0.25">
      <c r="A28" s="40" t="s">
        <v>114</v>
      </c>
      <c r="B28" s="38" t="s">
        <v>115</v>
      </c>
      <c r="C28" s="34">
        <v>0</v>
      </c>
      <c r="D28" s="34">
        <v>0</v>
      </c>
      <c r="E28" s="34">
        <v>0</v>
      </c>
      <c r="F28" s="27">
        <v>0</v>
      </c>
    </row>
    <row r="29" spans="1:6" ht="93.75" x14ac:dyDescent="0.25">
      <c r="A29" s="40" t="s">
        <v>57</v>
      </c>
      <c r="B29" s="38" t="s">
        <v>36</v>
      </c>
      <c r="C29" s="34">
        <v>18712996.140000001</v>
      </c>
      <c r="D29" s="34">
        <v>9802391.9600000009</v>
      </c>
      <c r="E29" s="34">
        <v>9802391.9600000009</v>
      </c>
      <c r="F29" s="27">
        <f t="shared" si="0"/>
        <v>100</v>
      </c>
    </row>
    <row r="30" spans="1:6" ht="18.75" x14ac:dyDescent="0.25">
      <c r="A30" s="40" t="s">
        <v>116</v>
      </c>
      <c r="B30" s="38" t="s">
        <v>117</v>
      </c>
      <c r="C30" s="34">
        <v>0</v>
      </c>
      <c r="D30" s="34">
        <v>0</v>
      </c>
      <c r="E30" s="34">
        <v>0</v>
      </c>
      <c r="F30" s="27">
        <v>0</v>
      </c>
    </row>
    <row r="31" spans="1:6" ht="93.75" x14ac:dyDescent="0.25">
      <c r="A31" s="40" t="s">
        <v>58</v>
      </c>
      <c r="B31" s="38" t="s">
        <v>63</v>
      </c>
      <c r="C31" s="34">
        <v>2700000</v>
      </c>
      <c r="D31" s="34">
        <v>2093526.39</v>
      </c>
      <c r="E31" s="34">
        <v>2093526.39</v>
      </c>
      <c r="F31" s="27">
        <f t="shared" si="0"/>
        <v>100</v>
      </c>
    </row>
    <row r="32" spans="1:6" ht="18.75" x14ac:dyDescent="0.25">
      <c r="A32" s="40" t="s">
        <v>17</v>
      </c>
      <c r="B32" s="37" t="s">
        <v>18</v>
      </c>
      <c r="C32" s="34">
        <f>C33</f>
        <v>203570.91</v>
      </c>
      <c r="D32" s="34">
        <f>D33</f>
        <v>203570.91</v>
      </c>
      <c r="E32" s="34">
        <f>E33</f>
        <v>231802.29</v>
      </c>
      <c r="F32" s="27">
        <f t="shared" si="0"/>
        <v>113.87</v>
      </c>
    </row>
    <row r="33" spans="1:6" ht="18.75" x14ac:dyDescent="0.25">
      <c r="A33" s="40" t="s">
        <v>19</v>
      </c>
      <c r="B33" s="38" t="s">
        <v>20</v>
      </c>
      <c r="C33" s="34">
        <v>203570.91</v>
      </c>
      <c r="D33" s="34">
        <v>203570.91</v>
      </c>
      <c r="E33" s="34">
        <v>231802.29</v>
      </c>
      <c r="F33" s="27">
        <f t="shared" si="0"/>
        <v>113.87</v>
      </c>
    </row>
    <row r="34" spans="1:6" ht="37.5" x14ac:dyDescent="0.25">
      <c r="A34" s="40" t="s">
        <v>21</v>
      </c>
      <c r="B34" s="37" t="s">
        <v>44</v>
      </c>
      <c r="C34" s="34">
        <f>C35</f>
        <v>405053.2</v>
      </c>
      <c r="D34" s="34">
        <f>D35</f>
        <v>79338.03</v>
      </c>
      <c r="E34" s="34">
        <f>E35</f>
        <v>93590.23</v>
      </c>
      <c r="F34" s="27">
        <f t="shared" si="0"/>
        <v>117.96</v>
      </c>
    </row>
    <row r="35" spans="1:6" ht="18.75" x14ac:dyDescent="0.25">
      <c r="A35" s="40" t="s">
        <v>59</v>
      </c>
      <c r="B35" s="38" t="s">
        <v>70</v>
      </c>
      <c r="C35" s="34">
        <v>405053.2</v>
      </c>
      <c r="D35" s="34">
        <v>79338.03</v>
      </c>
      <c r="E35" s="34">
        <v>93590.23</v>
      </c>
      <c r="F35" s="27">
        <f t="shared" si="0"/>
        <v>117.96</v>
      </c>
    </row>
    <row r="36" spans="1:6" ht="37.5" x14ac:dyDescent="0.25">
      <c r="A36" s="40" t="s">
        <v>22</v>
      </c>
      <c r="B36" s="37" t="s">
        <v>23</v>
      </c>
      <c r="C36" s="34">
        <f>SUM(C37:C39)</f>
        <v>2317228.5499999998</v>
      </c>
      <c r="D36" s="34">
        <f>SUM(D37:D39)</f>
        <v>2225126.79</v>
      </c>
      <c r="E36" s="34">
        <f>SUM(E37:E39)</f>
        <v>2464282.0300000003</v>
      </c>
      <c r="F36" s="27">
        <f t="shared" si="0"/>
        <v>110.75</v>
      </c>
    </row>
    <row r="37" spans="1:6" ht="18.75" x14ac:dyDescent="0.25">
      <c r="A37" s="40" t="s">
        <v>24</v>
      </c>
      <c r="B37" s="38" t="s">
        <v>25</v>
      </c>
      <c r="C37" s="34">
        <v>150900</v>
      </c>
      <c r="D37" s="34">
        <v>58798.239999999998</v>
      </c>
      <c r="E37" s="34">
        <v>58798.239999999998</v>
      </c>
      <c r="F37" s="27">
        <f t="shared" si="0"/>
        <v>100</v>
      </c>
    </row>
    <row r="38" spans="1:6" ht="93.75" x14ac:dyDescent="0.25">
      <c r="A38" s="40" t="s">
        <v>95</v>
      </c>
      <c r="B38" s="38" t="s">
        <v>64</v>
      </c>
      <c r="C38" s="34">
        <v>2166328.5499999998</v>
      </c>
      <c r="D38" s="34">
        <v>2166328.5499999998</v>
      </c>
      <c r="E38" s="34">
        <v>2316492.79</v>
      </c>
      <c r="F38" s="27">
        <f t="shared" si="0"/>
        <v>106.93</v>
      </c>
    </row>
    <row r="39" spans="1:6" ht="37.5" x14ac:dyDescent="0.25">
      <c r="A39" s="40" t="s">
        <v>118</v>
      </c>
      <c r="B39" s="38" t="s">
        <v>119</v>
      </c>
      <c r="C39" s="34">
        <v>0</v>
      </c>
      <c r="D39" s="34">
        <v>0</v>
      </c>
      <c r="E39" s="34">
        <v>88991</v>
      </c>
      <c r="F39" s="27">
        <v>0</v>
      </c>
    </row>
    <row r="40" spans="1:6" ht="18.75" x14ac:dyDescent="0.25">
      <c r="A40" s="40" t="s">
        <v>26</v>
      </c>
      <c r="B40" s="40" t="s">
        <v>27</v>
      </c>
      <c r="C40" s="34">
        <f>C41</f>
        <v>200</v>
      </c>
      <c r="D40" s="34">
        <f>D41</f>
        <v>0</v>
      </c>
      <c r="E40" s="34">
        <f>E41</f>
        <v>0</v>
      </c>
      <c r="F40" s="27">
        <v>0</v>
      </c>
    </row>
    <row r="41" spans="1:6" ht="37.5" x14ac:dyDescent="0.25">
      <c r="A41" s="40" t="s">
        <v>60</v>
      </c>
      <c r="B41" s="38" t="s">
        <v>45</v>
      </c>
      <c r="C41" s="34">
        <v>200</v>
      </c>
      <c r="D41" s="34">
        <v>0</v>
      </c>
      <c r="E41" s="34">
        <v>0</v>
      </c>
      <c r="F41" s="27">
        <v>0</v>
      </c>
    </row>
    <row r="42" spans="1:6" ht="18.75" x14ac:dyDescent="0.25">
      <c r="A42" s="40" t="s">
        <v>28</v>
      </c>
      <c r="B42" s="40" t="s">
        <v>72</v>
      </c>
      <c r="C42" s="34">
        <f>SUM(C43:C48)</f>
        <v>1000000</v>
      </c>
      <c r="D42" s="34">
        <f>SUM(D43:D48)</f>
        <v>680074.62</v>
      </c>
      <c r="E42" s="34">
        <f>SUM(E43:E48)</f>
        <v>791317.42999999993</v>
      </c>
      <c r="F42" s="27">
        <f t="shared" si="0"/>
        <v>116.36</v>
      </c>
    </row>
    <row r="43" spans="1:6" ht="37.5" x14ac:dyDescent="0.25">
      <c r="A43" s="41" t="s">
        <v>104</v>
      </c>
      <c r="B43" s="38" t="s">
        <v>108</v>
      </c>
      <c r="C43" s="34">
        <v>640000</v>
      </c>
      <c r="D43" s="34">
        <v>327074.62</v>
      </c>
      <c r="E43" s="34">
        <v>315574.62</v>
      </c>
      <c r="F43" s="27">
        <f t="shared" si="0"/>
        <v>96.48</v>
      </c>
    </row>
    <row r="44" spans="1:6" ht="37.5" x14ac:dyDescent="0.25">
      <c r="A44" s="41" t="s">
        <v>105</v>
      </c>
      <c r="B44" s="38" t="s">
        <v>109</v>
      </c>
      <c r="C44" s="34">
        <v>10000</v>
      </c>
      <c r="D44" s="34">
        <v>3000</v>
      </c>
      <c r="E44" s="34">
        <v>3000</v>
      </c>
      <c r="F44" s="27">
        <f t="shared" si="0"/>
        <v>100</v>
      </c>
    </row>
    <row r="45" spans="1:6" ht="112.5" x14ac:dyDescent="0.25">
      <c r="A45" s="41" t="s">
        <v>106</v>
      </c>
      <c r="B45" s="38" t="s">
        <v>110</v>
      </c>
      <c r="C45" s="34">
        <v>50000</v>
      </c>
      <c r="D45" s="34">
        <v>50000</v>
      </c>
      <c r="E45" s="34">
        <v>130217.79</v>
      </c>
      <c r="F45" s="27">
        <f t="shared" si="0"/>
        <v>260.44</v>
      </c>
    </row>
    <row r="46" spans="1:6" ht="75" x14ac:dyDescent="0.25">
      <c r="A46" s="41" t="s">
        <v>120</v>
      </c>
      <c r="B46" s="38" t="s">
        <v>121</v>
      </c>
      <c r="C46" s="34">
        <v>0</v>
      </c>
      <c r="D46" s="34">
        <v>0</v>
      </c>
      <c r="E46" s="34">
        <v>0</v>
      </c>
      <c r="F46" s="27">
        <v>0</v>
      </c>
    </row>
    <row r="47" spans="1:6" ht="18.75" x14ac:dyDescent="0.25">
      <c r="A47" s="41" t="s">
        <v>122</v>
      </c>
      <c r="B47" s="38" t="s">
        <v>123</v>
      </c>
      <c r="C47" s="34">
        <v>0</v>
      </c>
      <c r="D47" s="34">
        <v>0</v>
      </c>
      <c r="E47" s="34">
        <v>200</v>
      </c>
      <c r="F47" s="27">
        <v>0</v>
      </c>
    </row>
    <row r="48" spans="1:6" ht="18.75" x14ac:dyDescent="0.25">
      <c r="A48" s="41" t="s">
        <v>107</v>
      </c>
      <c r="B48" s="38" t="s">
        <v>111</v>
      </c>
      <c r="C48" s="34">
        <v>300000</v>
      </c>
      <c r="D48" s="34">
        <v>300000</v>
      </c>
      <c r="E48" s="34">
        <v>342325.02</v>
      </c>
      <c r="F48" s="27">
        <f t="shared" si="0"/>
        <v>114.11</v>
      </c>
    </row>
    <row r="49" spans="1:6" ht="18.75" x14ac:dyDescent="0.25">
      <c r="A49" s="40" t="s">
        <v>52</v>
      </c>
      <c r="B49" s="37" t="s">
        <v>29</v>
      </c>
      <c r="C49" s="34">
        <v>0</v>
      </c>
      <c r="D49" s="34">
        <v>0</v>
      </c>
      <c r="E49" s="34">
        <v>211660.04</v>
      </c>
      <c r="F49" s="27">
        <v>0</v>
      </c>
    </row>
    <row r="50" spans="1:6" ht="18.75" x14ac:dyDescent="0.25">
      <c r="A50" s="40" t="s">
        <v>30</v>
      </c>
      <c r="B50" s="37" t="s">
        <v>49</v>
      </c>
      <c r="C50" s="34">
        <f>C51+C117+C118+C119+C121+C122</f>
        <v>1607440696.8</v>
      </c>
      <c r="D50" s="34">
        <f>D51+D117+D118+D119+D121+D122</f>
        <v>871360419.92999995</v>
      </c>
      <c r="E50" s="34">
        <f>E51+E117+E118+E119+E121+E122</f>
        <v>565616612.14999998</v>
      </c>
      <c r="F50" s="27">
        <f t="shared" si="0"/>
        <v>64.91</v>
      </c>
    </row>
    <row r="51" spans="1:6" ht="37.5" x14ac:dyDescent="0.25">
      <c r="A51" s="40" t="s">
        <v>65</v>
      </c>
      <c r="B51" s="37" t="s">
        <v>66</v>
      </c>
      <c r="C51" s="46">
        <f>C52+C54+C87+C108</f>
        <v>1533246700</v>
      </c>
      <c r="D51" s="46">
        <f>D52+D54+D87+D108</f>
        <v>857168423.13</v>
      </c>
      <c r="E51" s="46">
        <f>E52+E54+E87+E108</f>
        <v>530947800.54999989</v>
      </c>
      <c r="F51" s="27">
        <f t="shared" si="0"/>
        <v>61.94</v>
      </c>
    </row>
    <row r="52" spans="1:6" ht="37.5" x14ac:dyDescent="0.25">
      <c r="A52" s="40" t="s">
        <v>77</v>
      </c>
      <c r="B52" s="37" t="s">
        <v>73</v>
      </c>
      <c r="C52" s="34">
        <f>C53</f>
        <v>105261400</v>
      </c>
      <c r="D52" s="34">
        <f>D53</f>
        <v>70174200</v>
      </c>
      <c r="E52" s="34">
        <f>E53</f>
        <v>70174200</v>
      </c>
      <c r="F52" s="27">
        <f t="shared" si="0"/>
        <v>100</v>
      </c>
    </row>
    <row r="53" spans="1:6" ht="56.25" x14ac:dyDescent="0.25">
      <c r="A53" s="40" t="s">
        <v>100</v>
      </c>
      <c r="B53" s="38" t="s">
        <v>99</v>
      </c>
      <c r="C53" s="34">
        <v>105261400</v>
      </c>
      <c r="D53" s="34">
        <v>70174200</v>
      </c>
      <c r="E53" s="34">
        <v>70174200</v>
      </c>
      <c r="F53" s="27">
        <f t="shared" si="0"/>
        <v>100</v>
      </c>
    </row>
    <row r="54" spans="1:6" ht="37.5" x14ac:dyDescent="0.25">
      <c r="A54" s="40" t="s">
        <v>78</v>
      </c>
      <c r="B54" s="37" t="s">
        <v>71</v>
      </c>
      <c r="C54" s="34">
        <f>C55+C79</f>
        <v>552037400</v>
      </c>
      <c r="D54" s="34">
        <f>D55+D79</f>
        <v>322276878.21999997</v>
      </c>
      <c r="E54" s="34">
        <f>E55+E79</f>
        <v>50135047.909999996</v>
      </c>
      <c r="F54" s="27">
        <f t="shared" si="0"/>
        <v>15.56</v>
      </c>
    </row>
    <row r="55" spans="1:6" ht="18.75" x14ac:dyDescent="0.25">
      <c r="A55" s="40"/>
      <c r="B55" s="38" t="s">
        <v>32</v>
      </c>
      <c r="C55" s="34">
        <f>SUM(C56:C78)</f>
        <v>542032407.86000001</v>
      </c>
      <c r="D55" s="34">
        <f>SUM(D57:D78)</f>
        <v>317955038.66999996</v>
      </c>
      <c r="E55" s="34">
        <f>SUM(E57:E78)</f>
        <v>47646907.32</v>
      </c>
      <c r="F55" s="27">
        <f>ROUND(E55/D55*100,2)</f>
        <v>14.99</v>
      </c>
    </row>
    <row r="56" spans="1:6" ht="18.75" x14ac:dyDescent="0.25">
      <c r="A56" s="40"/>
      <c r="B56" s="38" t="s">
        <v>31</v>
      </c>
      <c r="C56" s="34"/>
      <c r="D56" s="34"/>
      <c r="E56" s="34"/>
      <c r="F56" s="27"/>
    </row>
    <row r="57" spans="1:6" ht="93.75" x14ac:dyDescent="0.25">
      <c r="A57" s="37" t="s">
        <v>80</v>
      </c>
      <c r="B57" s="38" t="s">
        <v>139</v>
      </c>
      <c r="C57" s="34">
        <v>2800000</v>
      </c>
      <c r="D57" s="34">
        <v>0</v>
      </c>
      <c r="E57" s="34">
        <v>0</v>
      </c>
      <c r="F57" s="27">
        <v>0</v>
      </c>
    </row>
    <row r="58" spans="1:6" ht="93.75" x14ac:dyDescent="0.25">
      <c r="A58" s="42" t="s">
        <v>103</v>
      </c>
      <c r="B58" s="38" t="s">
        <v>160</v>
      </c>
      <c r="C58" s="34">
        <v>31807.86</v>
      </c>
      <c r="D58" s="34">
        <v>31807.86</v>
      </c>
      <c r="E58" s="34">
        <v>31807.86</v>
      </c>
      <c r="F58" s="27">
        <f t="shared" si="0"/>
        <v>100</v>
      </c>
    </row>
    <row r="59" spans="1:6" ht="112.5" x14ac:dyDescent="0.25">
      <c r="A59" s="40" t="s">
        <v>92</v>
      </c>
      <c r="B59" s="38" t="s">
        <v>161</v>
      </c>
      <c r="C59" s="34">
        <v>10949900</v>
      </c>
      <c r="D59" s="34">
        <v>10949900</v>
      </c>
      <c r="E59" s="34">
        <v>3261835.94</v>
      </c>
      <c r="F59" s="27">
        <f t="shared" si="0"/>
        <v>29.79</v>
      </c>
    </row>
    <row r="60" spans="1:6" ht="112.5" x14ac:dyDescent="0.25">
      <c r="A60" s="37" t="s">
        <v>94</v>
      </c>
      <c r="B60" s="38" t="s">
        <v>142</v>
      </c>
      <c r="C60" s="34">
        <v>6774800</v>
      </c>
      <c r="D60" s="34">
        <v>4425380.58</v>
      </c>
      <c r="E60" s="34">
        <v>2759852.54</v>
      </c>
      <c r="F60" s="27">
        <f t="shared" ref="F60" si="1">ROUND(E60/D60*100,2)</f>
        <v>62.36</v>
      </c>
    </row>
    <row r="61" spans="1:6" ht="75" x14ac:dyDescent="0.25">
      <c r="A61" s="37" t="s">
        <v>172</v>
      </c>
      <c r="B61" s="38" t="s">
        <v>171</v>
      </c>
      <c r="C61" s="34">
        <v>5592400</v>
      </c>
      <c r="D61" s="34">
        <v>0</v>
      </c>
      <c r="E61" s="34">
        <v>0</v>
      </c>
      <c r="F61" s="27">
        <v>0</v>
      </c>
    </row>
    <row r="62" spans="1:6" ht="93.75" x14ac:dyDescent="0.25">
      <c r="A62" s="40" t="s">
        <v>79</v>
      </c>
      <c r="B62" s="38" t="s">
        <v>144</v>
      </c>
      <c r="C62" s="34">
        <v>6858400</v>
      </c>
      <c r="D62" s="34">
        <v>4227500</v>
      </c>
      <c r="E62" s="34">
        <v>4186867.55</v>
      </c>
      <c r="F62" s="27">
        <f t="shared" si="0"/>
        <v>99.04</v>
      </c>
    </row>
    <row r="63" spans="1:6" ht="75" x14ac:dyDescent="0.25">
      <c r="A63" s="40" t="s">
        <v>79</v>
      </c>
      <c r="B63" s="38" t="s">
        <v>143</v>
      </c>
      <c r="C63" s="34">
        <v>20210200</v>
      </c>
      <c r="D63" s="34">
        <v>20210200</v>
      </c>
      <c r="E63" s="34">
        <v>20176106.640000001</v>
      </c>
      <c r="F63" s="27">
        <f t="shared" si="0"/>
        <v>99.83</v>
      </c>
    </row>
    <row r="64" spans="1:6" ht="131.25" x14ac:dyDescent="0.25">
      <c r="A64" s="40" t="s">
        <v>79</v>
      </c>
      <c r="B64" s="38" t="s">
        <v>140</v>
      </c>
      <c r="C64" s="34">
        <v>3722000</v>
      </c>
      <c r="D64" s="34">
        <v>1789785.9</v>
      </c>
      <c r="E64" s="34">
        <v>1126718.05</v>
      </c>
      <c r="F64" s="27">
        <f t="shared" si="0"/>
        <v>62.95</v>
      </c>
    </row>
    <row r="65" spans="1:6" ht="75" x14ac:dyDescent="0.25">
      <c r="A65" s="40" t="s">
        <v>79</v>
      </c>
      <c r="B65" s="38" t="s">
        <v>135</v>
      </c>
      <c r="C65" s="34">
        <v>103607100</v>
      </c>
      <c r="D65" s="34">
        <v>0</v>
      </c>
      <c r="E65" s="34">
        <v>0</v>
      </c>
      <c r="F65" s="27">
        <v>0</v>
      </c>
    </row>
    <row r="66" spans="1:6" ht="93.75" x14ac:dyDescent="0.25">
      <c r="A66" s="40" t="s">
        <v>79</v>
      </c>
      <c r="B66" s="38" t="s">
        <v>162</v>
      </c>
      <c r="C66" s="34">
        <v>3197700</v>
      </c>
      <c r="D66" s="34">
        <v>3197700</v>
      </c>
      <c r="E66" s="34">
        <v>3197700</v>
      </c>
      <c r="F66" s="27">
        <f t="shared" si="0"/>
        <v>100</v>
      </c>
    </row>
    <row r="67" spans="1:6" ht="93.75" x14ac:dyDescent="0.25">
      <c r="A67" s="40" t="s">
        <v>79</v>
      </c>
      <c r="B67" s="38" t="s">
        <v>141</v>
      </c>
      <c r="C67" s="34">
        <v>51100</v>
      </c>
      <c r="D67" s="34">
        <v>19200</v>
      </c>
      <c r="E67" s="34">
        <v>16800</v>
      </c>
      <c r="F67" s="27">
        <f t="shared" si="0"/>
        <v>87.5</v>
      </c>
    </row>
    <row r="68" spans="1:6" ht="75" x14ac:dyDescent="0.25">
      <c r="A68" s="37" t="s">
        <v>79</v>
      </c>
      <c r="B68" s="38" t="s">
        <v>136</v>
      </c>
      <c r="C68" s="34">
        <v>314300</v>
      </c>
      <c r="D68" s="34">
        <v>314300</v>
      </c>
      <c r="E68" s="34">
        <v>314300</v>
      </c>
      <c r="F68" s="27">
        <f t="shared" si="0"/>
        <v>100</v>
      </c>
    </row>
    <row r="69" spans="1:6" ht="93.75" x14ac:dyDescent="0.25">
      <c r="A69" s="40" t="s">
        <v>79</v>
      </c>
      <c r="B69" s="38" t="s">
        <v>137</v>
      </c>
      <c r="C69" s="34">
        <v>1538000</v>
      </c>
      <c r="D69" s="34">
        <v>1538000</v>
      </c>
      <c r="E69" s="34">
        <v>1538000</v>
      </c>
      <c r="F69" s="27">
        <f t="shared" si="0"/>
        <v>100</v>
      </c>
    </row>
    <row r="70" spans="1:6" ht="75" x14ac:dyDescent="0.25">
      <c r="A70" s="42" t="s">
        <v>98</v>
      </c>
      <c r="B70" s="38" t="s">
        <v>167</v>
      </c>
      <c r="C70" s="34">
        <v>2777100</v>
      </c>
      <c r="D70" s="34">
        <v>0</v>
      </c>
      <c r="E70" s="34">
        <v>0</v>
      </c>
      <c r="F70" s="27">
        <v>0</v>
      </c>
    </row>
    <row r="71" spans="1:6" ht="93.75" x14ac:dyDescent="0.25">
      <c r="A71" s="42" t="s">
        <v>98</v>
      </c>
      <c r="B71" s="38" t="s">
        <v>165</v>
      </c>
      <c r="C71" s="34">
        <v>228000000</v>
      </c>
      <c r="D71" s="34">
        <v>228000000</v>
      </c>
      <c r="E71" s="34">
        <v>0</v>
      </c>
      <c r="F71" s="27">
        <v>0</v>
      </c>
    </row>
    <row r="72" spans="1:6" ht="168.75" x14ac:dyDescent="0.25">
      <c r="A72" s="42" t="s">
        <v>98</v>
      </c>
      <c r="B72" s="38" t="s">
        <v>166</v>
      </c>
      <c r="C72" s="34">
        <v>5479300</v>
      </c>
      <c r="D72" s="34">
        <v>1826433.33</v>
      </c>
      <c r="E72" s="34">
        <v>0</v>
      </c>
      <c r="F72" s="27">
        <v>0</v>
      </c>
    </row>
    <row r="73" spans="1:6" ht="131.25" x14ac:dyDescent="0.25">
      <c r="A73" s="42" t="s">
        <v>98</v>
      </c>
      <c r="B73" s="38" t="s">
        <v>164</v>
      </c>
      <c r="C73" s="34">
        <v>100740800</v>
      </c>
      <c r="D73" s="34">
        <v>30222240</v>
      </c>
      <c r="E73" s="34">
        <v>0</v>
      </c>
      <c r="F73" s="27">
        <v>0</v>
      </c>
    </row>
    <row r="74" spans="1:6" ht="93.75" x14ac:dyDescent="0.25">
      <c r="A74" s="42" t="s">
        <v>98</v>
      </c>
      <c r="B74" s="38" t="s">
        <v>163</v>
      </c>
      <c r="C74" s="34">
        <v>1908600</v>
      </c>
      <c r="D74" s="34">
        <v>0</v>
      </c>
      <c r="E74" s="34">
        <v>0</v>
      </c>
      <c r="F74" s="27">
        <v>0</v>
      </c>
    </row>
    <row r="75" spans="1:6" ht="131.25" x14ac:dyDescent="0.25">
      <c r="A75" s="42" t="s">
        <v>98</v>
      </c>
      <c r="B75" s="38" t="s">
        <v>184</v>
      </c>
      <c r="C75" s="34">
        <v>800000</v>
      </c>
      <c r="D75" s="34">
        <v>100000</v>
      </c>
      <c r="E75" s="34">
        <v>0</v>
      </c>
      <c r="F75" s="27">
        <v>0</v>
      </c>
    </row>
    <row r="76" spans="1:6" ht="112.5" x14ac:dyDescent="0.25">
      <c r="A76" s="42" t="s">
        <v>124</v>
      </c>
      <c r="B76" s="38" t="s">
        <v>170</v>
      </c>
      <c r="C76" s="34">
        <v>357000</v>
      </c>
      <c r="D76" s="34">
        <v>206000</v>
      </c>
      <c r="E76" s="34">
        <v>140327.74</v>
      </c>
      <c r="F76" s="27">
        <f t="shared" si="0"/>
        <v>68.12</v>
      </c>
    </row>
    <row r="77" spans="1:6" ht="131.25" x14ac:dyDescent="0.25">
      <c r="A77" s="42" t="s">
        <v>138</v>
      </c>
      <c r="B77" s="38" t="s">
        <v>168</v>
      </c>
      <c r="C77" s="34">
        <v>6385000</v>
      </c>
      <c r="D77" s="34">
        <v>1915500</v>
      </c>
      <c r="E77" s="34">
        <v>1915500</v>
      </c>
      <c r="F77" s="27">
        <f t="shared" si="0"/>
        <v>100</v>
      </c>
    </row>
    <row r="78" spans="1:6" ht="131.25" x14ac:dyDescent="0.25">
      <c r="A78" s="42" t="s">
        <v>138</v>
      </c>
      <c r="B78" s="38" t="s">
        <v>169</v>
      </c>
      <c r="C78" s="34">
        <v>29936900</v>
      </c>
      <c r="D78" s="34">
        <v>8981091</v>
      </c>
      <c r="E78" s="34">
        <v>8981091</v>
      </c>
      <c r="F78" s="27">
        <f t="shared" ref="F78" si="2">ROUND(E78/D78*100,2)</f>
        <v>100</v>
      </c>
    </row>
    <row r="79" spans="1:6" ht="18.75" x14ac:dyDescent="0.25">
      <c r="A79" s="40"/>
      <c r="B79" s="38" t="s">
        <v>33</v>
      </c>
      <c r="C79" s="34">
        <f>SUM(C80:C86)</f>
        <v>10004992.140000001</v>
      </c>
      <c r="D79" s="34">
        <f>SUM(D80:D86)</f>
        <v>4321839.5500000007</v>
      </c>
      <c r="E79" s="34">
        <f>SUM(E80:E86)</f>
        <v>2488140.59</v>
      </c>
      <c r="F79" s="27">
        <f>ROUND(E79/D79*100,2)</f>
        <v>57.57</v>
      </c>
    </row>
    <row r="80" spans="1:6" ht="18.75" x14ac:dyDescent="0.25">
      <c r="A80" s="40"/>
      <c r="B80" s="38" t="s">
        <v>31</v>
      </c>
      <c r="C80" s="34"/>
      <c r="D80" s="34"/>
      <c r="E80" s="34"/>
      <c r="F80" s="27"/>
    </row>
    <row r="81" spans="1:6" ht="75" x14ac:dyDescent="0.25">
      <c r="A81" s="43" t="s">
        <v>176</v>
      </c>
      <c r="B81" s="38" t="s">
        <v>177</v>
      </c>
      <c r="C81" s="34">
        <v>1962200</v>
      </c>
      <c r="D81" s="34">
        <v>0</v>
      </c>
      <c r="E81" s="34">
        <v>0</v>
      </c>
      <c r="F81" s="27">
        <v>0</v>
      </c>
    </row>
    <row r="82" spans="1:6" ht="112.5" x14ac:dyDescent="0.25">
      <c r="A82" s="43" t="s">
        <v>102</v>
      </c>
      <c r="B82" s="38" t="s">
        <v>145</v>
      </c>
      <c r="C82" s="34">
        <v>5323000</v>
      </c>
      <c r="D82" s="34">
        <v>3477047.41</v>
      </c>
      <c r="E82" s="34">
        <v>2168455.5699999998</v>
      </c>
      <c r="F82" s="27">
        <f>ROUND(E82/D82*100,2)</f>
        <v>62.36</v>
      </c>
    </row>
    <row r="83" spans="1:6" ht="112.5" x14ac:dyDescent="0.25">
      <c r="A83" s="40" t="s">
        <v>92</v>
      </c>
      <c r="B83" s="38" t="s">
        <v>173</v>
      </c>
      <c r="C83" s="34">
        <v>688100</v>
      </c>
      <c r="D83" s="34">
        <v>688100</v>
      </c>
      <c r="E83" s="34">
        <v>204975.31</v>
      </c>
      <c r="F83" s="27">
        <f>ROUND(E83/D83*100,2)</f>
        <v>29.79</v>
      </c>
    </row>
    <row r="84" spans="1:6" ht="93.75" x14ac:dyDescent="0.25">
      <c r="A84" s="40" t="s">
        <v>103</v>
      </c>
      <c r="B84" s="38" t="s">
        <v>174</v>
      </c>
      <c r="C84" s="34">
        <v>24992.14</v>
      </c>
      <c r="D84" s="34">
        <v>24992.14</v>
      </c>
      <c r="E84" s="34">
        <v>24992.14</v>
      </c>
      <c r="F84" s="27">
        <f>ROUND(E84/D84*100,2)</f>
        <v>100</v>
      </c>
    </row>
    <row r="85" spans="1:6" ht="112.5" x14ac:dyDescent="0.25">
      <c r="A85" s="40" t="s">
        <v>124</v>
      </c>
      <c r="B85" s="38" t="s">
        <v>175</v>
      </c>
      <c r="C85" s="34">
        <v>228200</v>
      </c>
      <c r="D85" s="34">
        <v>131700</v>
      </c>
      <c r="E85" s="34">
        <v>89717.57</v>
      </c>
      <c r="F85" s="27">
        <f>ROUND(E85/D85*100,2)</f>
        <v>68.12</v>
      </c>
    </row>
    <row r="86" spans="1:6" ht="112.5" x14ac:dyDescent="0.25">
      <c r="A86" s="40" t="s">
        <v>80</v>
      </c>
      <c r="B86" s="38" t="s">
        <v>146</v>
      </c>
      <c r="C86" s="34">
        <v>1778500</v>
      </c>
      <c r="D86" s="34">
        <v>0</v>
      </c>
      <c r="E86" s="34">
        <v>0</v>
      </c>
      <c r="F86" s="27">
        <v>0</v>
      </c>
    </row>
    <row r="87" spans="1:6" ht="37.5" x14ac:dyDescent="0.25">
      <c r="A87" s="40" t="s">
        <v>81</v>
      </c>
      <c r="B87" s="37" t="s">
        <v>74</v>
      </c>
      <c r="C87" s="34">
        <f>C88+C103</f>
        <v>842543600</v>
      </c>
      <c r="D87" s="34">
        <f>D88+D103</f>
        <v>446568985.15000004</v>
      </c>
      <c r="E87" s="34">
        <f>E88+E103</f>
        <v>394791258.18999994</v>
      </c>
      <c r="F87" s="27">
        <f>ROUND(E87/D87*100,2)</f>
        <v>88.41</v>
      </c>
    </row>
    <row r="88" spans="1:6" ht="18.75" x14ac:dyDescent="0.25">
      <c r="A88" s="44"/>
      <c r="B88" s="38" t="s">
        <v>32</v>
      </c>
      <c r="C88" s="34">
        <f>SUM(C89:C102)</f>
        <v>836335600</v>
      </c>
      <c r="D88" s="34">
        <f>SUM(D89:D102)</f>
        <v>443284005.15000004</v>
      </c>
      <c r="E88" s="34">
        <f>SUM(E89:E102)</f>
        <v>391506278.18999994</v>
      </c>
      <c r="F88" s="27">
        <f>ROUND(E88/D88*100,2)</f>
        <v>88.32</v>
      </c>
    </row>
    <row r="89" spans="1:6" ht="18.75" x14ac:dyDescent="0.25">
      <c r="A89" s="43"/>
      <c r="B89" s="38" t="s">
        <v>31</v>
      </c>
      <c r="C89" s="34"/>
      <c r="D89" s="34"/>
      <c r="E89" s="34"/>
      <c r="F89" s="27"/>
    </row>
    <row r="90" spans="1:6" ht="131.25" x14ac:dyDescent="0.25">
      <c r="A90" s="37" t="s">
        <v>82</v>
      </c>
      <c r="B90" s="38" t="s">
        <v>147</v>
      </c>
      <c r="C90" s="34">
        <v>752621000</v>
      </c>
      <c r="D90" s="34">
        <v>396697087</v>
      </c>
      <c r="E90" s="34">
        <v>346096313.44</v>
      </c>
      <c r="F90" s="27">
        <f t="shared" ref="F90:F95" si="3">ROUND(E90/D90*100,2)</f>
        <v>87.24</v>
      </c>
    </row>
    <row r="91" spans="1:6" ht="150" x14ac:dyDescent="0.25">
      <c r="A91" s="40" t="s">
        <v>82</v>
      </c>
      <c r="B91" s="38" t="s">
        <v>148</v>
      </c>
      <c r="C91" s="34">
        <v>55308800</v>
      </c>
      <c r="D91" s="34">
        <v>32866774.469999999</v>
      </c>
      <c r="E91" s="34">
        <v>31035243.289999999</v>
      </c>
      <c r="F91" s="27">
        <f t="shared" si="3"/>
        <v>94.43</v>
      </c>
    </row>
    <row r="92" spans="1:6" ht="150" x14ac:dyDescent="0.25">
      <c r="A92" s="40" t="s">
        <v>82</v>
      </c>
      <c r="B92" s="38" t="s">
        <v>149</v>
      </c>
      <c r="C92" s="34">
        <v>587500</v>
      </c>
      <c r="D92" s="34">
        <v>587500</v>
      </c>
      <c r="E92" s="34">
        <v>165065</v>
      </c>
      <c r="F92" s="27">
        <f t="shared" si="3"/>
        <v>28.1</v>
      </c>
    </row>
    <row r="93" spans="1:6" ht="75" x14ac:dyDescent="0.25">
      <c r="A93" s="40" t="s">
        <v>82</v>
      </c>
      <c r="B93" s="38" t="s">
        <v>150</v>
      </c>
      <c r="C93" s="34">
        <v>1902300</v>
      </c>
      <c r="D93" s="34">
        <v>1121877.94</v>
      </c>
      <c r="E93" s="34">
        <v>998091.78</v>
      </c>
      <c r="F93" s="27">
        <f t="shared" si="3"/>
        <v>88.97</v>
      </c>
    </row>
    <row r="94" spans="1:6" ht="187.5" x14ac:dyDescent="0.25">
      <c r="A94" s="40" t="s">
        <v>82</v>
      </c>
      <c r="B94" s="38" t="s">
        <v>151</v>
      </c>
      <c r="C94" s="34">
        <v>1109500</v>
      </c>
      <c r="D94" s="34">
        <v>437802</v>
      </c>
      <c r="E94" s="34">
        <v>435842.24</v>
      </c>
      <c r="F94" s="27">
        <f t="shared" si="3"/>
        <v>99.55</v>
      </c>
    </row>
    <row r="95" spans="1:6" ht="131.25" x14ac:dyDescent="0.25">
      <c r="A95" s="40" t="s">
        <v>82</v>
      </c>
      <c r="B95" s="38" t="s">
        <v>152</v>
      </c>
      <c r="C95" s="34">
        <v>319400</v>
      </c>
      <c r="D95" s="34">
        <v>319400</v>
      </c>
      <c r="E95" s="34">
        <v>319400</v>
      </c>
      <c r="F95" s="27">
        <f t="shared" si="3"/>
        <v>100</v>
      </c>
    </row>
    <row r="96" spans="1:6" ht="75" x14ac:dyDescent="0.25">
      <c r="A96" s="40" t="s">
        <v>82</v>
      </c>
      <c r="B96" s="38" t="s">
        <v>153</v>
      </c>
      <c r="C96" s="34">
        <v>7978900</v>
      </c>
      <c r="D96" s="34">
        <v>8192.5</v>
      </c>
      <c r="E96" s="34">
        <v>1993605</v>
      </c>
      <c r="F96" s="27">
        <f>ROUND(E96/D96*100,2)</f>
        <v>24334.51</v>
      </c>
    </row>
    <row r="97" spans="1:6" ht="187.5" x14ac:dyDescent="0.25">
      <c r="A97" s="40" t="s">
        <v>82</v>
      </c>
      <c r="B97" s="38" t="s">
        <v>154</v>
      </c>
      <c r="C97" s="34">
        <v>3500</v>
      </c>
      <c r="D97" s="34">
        <v>0</v>
      </c>
      <c r="E97" s="34">
        <v>0</v>
      </c>
      <c r="F97" s="27">
        <v>0</v>
      </c>
    </row>
    <row r="98" spans="1:6" ht="112.5" x14ac:dyDescent="0.25">
      <c r="A98" s="40" t="s">
        <v>82</v>
      </c>
      <c r="B98" s="38" t="s">
        <v>155</v>
      </c>
      <c r="C98" s="34">
        <v>4822400</v>
      </c>
      <c r="D98" s="34">
        <v>2430532.7200000002</v>
      </c>
      <c r="E98" s="34">
        <v>2422929.9</v>
      </c>
      <c r="F98" s="27">
        <f t="shared" ref="F98:F103" si="4">ROUND(E98/D98*100,2)</f>
        <v>99.69</v>
      </c>
    </row>
    <row r="99" spans="1:6" ht="112.5" x14ac:dyDescent="0.25">
      <c r="A99" s="40" t="s">
        <v>82</v>
      </c>
      <c r="B99" s="38" t="s">
        <v>156</v>
      </c>
      <c r="C99" s="34">
        <v>85600</v>
      </c>
      <c r="D99" s="34">
        <v>85600</v>
      </c>
      <c r="E99" s="34">
        <v>85600</v>
      </c>
      <c r="F99" s="27">
        <f t="shared" si="4"/>
        <v>100</v>
      </c>
    </row>
    <row r="100" spans="1:6" ht="112.5" x14ac:dyDescent="0.25">
      <c r="A100" s="40" t="s">
        <v>82</v>
      </c>
      <c r="B100" s="38" t="s">
        <v>178</v>
      </c>
      <c r="C100" s="34">
        <v>451800</v>
      </c>
      <c r="D100" s="34">
        <v>451800</v>
      </c>
      <c r="E100" s="34">
        <v>12471.9</v>
      </c>
      <c r="F100" s="27">
        <f t="shared" si="4"/>
        <v>2.76</v>
      </c>
    </row>
    <row r="101" spans="1:6" ht="150" x14ac:dyDescent="0.25">
      <c r="A101" s="37" t="s">
        <v>83</v>
      </c>
      <c r="B101" s="38" t="s">
        <v>179</v>
      </c>
      <c r="C101" s="34">
        <v>9731000</v>
      </c>
      <c r="D101" s="34">
        <v>7324000</v>
      </c>
      <c r="E101" s="34">
        <v>7262073.4500000002</v>
      </c>
      <c r="F101" s="27">
        <f t="shared" si="4"/>
        <v>99.15</v>
      </c>
    </row>
    <row r="102" spans="1:6" ht="150" x14ac:dyDescent="0.25">
      <c r="A102" s="40" t="s">
        <v>84</v>
      </c>
      <c r="B102" s="38" t="s">
        <v>157</v>
      </c>
      <c r="C102" s="34">
        <v>1413900</v>
      </c>
      <c r="D102" s="34">
        <v>953438.52</v>
      </c>
      <c r="E102" s="34">
        <v>679642.19</v>
      </c>
      <c r="F102" s="27">
        <f t="shared" si="4"/>
        <v>71.28</v>
      </c>
    </row>
    <row r="103" spans="1:6" ht="18.75" x14ac:dyDescent="0.25">
      <c r="A103" s="45"/>
      <c r="B103" s="38" t="s">
        <v>33</v>
      </c>
      <c r="C103" s="34">
        <f>SUM(C104:C107)</f>
        <v>6208000</v>
      </c>
      <c r="D103" s="34">
        <f>SUM(D104:D107)</f>
        <v>3284980</v>
      </c>
      <c r="E103" s="34">
        <f>SUM(E104:E107)</f>
        <v>3284980</v>
      </c>
      <c r="F103" s="27">
        <f t="shared" si="4"/>
        <v>100</v>
      </c>
    </row>
    <row r="104" spans="1:6" ht="18.75" x14ac:dyDescent="0.25">
      <c r="A104" s="40"/>
      <c r="B104" s="38" t="s">
        <v>31</v>
      </c>
      <c r="C104" s="34"/>
      <c r="D104" s="34"/>
      <c r="E104" s="34"/>
      <c r="F104" s="27"/>
    </row>
    <row r="105" spans="1:6" ht="131.25" x14ac:dyDescent="0.25">
      <c r="A105" s="40" t="s">
        <v>97</v>
      </c>
      <c r="B105" s="38" t="s">
        <v>159</v>
      </c>
      <c r="C105" s="34">
        <v>2569700</v>
      </c>
      <c r="D105" s="34">
        <v>1284850</v>
      </c>
      <c r="E105" s="34">
        <v>1284850</v>
      </c>
      <c r="F105" s="27">
        <f>ROUND(E105/D105*100,2)</f>
        <v>100</v>
      </c>
    </row>
    <row r="106" spans="1:6" ht="112.5" x14ac:dyDescent="0.25">
      <c r="A106" s="40" t="s">
        <v>96</v>
      </c>
      <c r="B106" s="38" t="s">
        <v>158</v>
      </c>
      <c r="C106" s="34">
        <v>1700</v>
      </c>
      <c r="D106" s="34">
        <v>0</v>
      </c>
      <c r="E106" s="34">
        <v>0</v>
      </c>
      <c r="F106" s="27">
        <v>0</v>
      </c>
    </row>
    <row r="107" spans="1:6" ht="131.25" x14ac:dyDescent="0.25">
      <c r="A107" s="40" t="s">
        <v>84</v>
      </c>
      <c r="B107" s="38" t="s">
        <v>180</v>
      </c>
      <c r="C107" s="34">
        <v>3636600</v>
      </c>
      <c r="D107" s="34">
        <v>2000130</v>
      </c>
      <c r="E107" s="34">
        <v>2000130</v>
      </c>
      <c r="F107" s="27">
        <f>ROUND(E107/D107*100,2)</f>
        <v>100</v>
      </c>
    </row>
    <row r="108" spans="1:6" ht="18.75" x14ac:dyDescent="0.25">
      <c r="A108" s="40" t="s">
        <v>85</v>
      </c>
      <c r="B108" s="40" t="s">
        <v>48</v>
      </c>
      <c r="C108" s="34">
        <f>C109+C113</f>
        <v>33404300</v>
      </c>
      <c r="D108" s="34">
        <f>D109+D113</f>
        <v>18148359.760000002</v>
      </c>
      <c r="E108" s="34">
        <f>E109+E113</f>
        <v>15847294.450000001</v>
      </c>
      <c r="F108" s="27">
        <f>ROUND(E108/D108*100,2)</f>
        <v>87.32</v>
      </c>
    </row>
    <row r="109" spans="1:6" ht="18.75" x14ac:dyDescent="0.25">
      <c r="A109" s="40"/>
      <c r="B109" s="38" t="s">
        <v>32</v>
      </c>
      <c r="C109" s="34">
        <f>SUM(C110:C112)</f>
        <v>4187500</v>
      </c>
      <c r="D109" s="34">
        <f>SUM(D110:D112)</f>
        <v>1418479.76</v>
      </c>
      <c r="E109" s="34">
        <f>SUM(E110:E112)</f>
        <v>1129681.1400000001</v>
      </c>
      <c r="F109" s="27">
        <f>ROUND(E109/D109*100,2)</f>
        <v>79.64</v>
      </c>
    </row>
    <row r="110" spans="1:6" ht="18.75" x14ac:dyDescent="0.25">
      <c r="A110" s="40"/>
      <c r="B110" s="38" t="s">
        <v>31</v>
      </c>
      <c r="C110" s="34"/>
      <c r="D110" s="34"/>
      <c r="E110" s="34"/>
      <c r="F110" s="27"/>
    </row>
    <row r="111" spans="1:6" ht="112.5" x14ac:dyDescent="0.25">
      <c r="A111" s="40" t="s">
        <v>86</v>
      </c>
      <c r="B111" s="38" t="s">
        <v>134</v>
      </c>
      <c r="C111" s="34">
        <v>3827500</v>
      </c>
      <c r="D111" s="34">
        <v>1058479.76</v>
      </c>
      <c r="E111" s="34">
        <v>589681.14</v>
      </c>
      <c r="F111" s="27">
        <f>ROUND(E111/D111*100,2)</f>
        <v>55.71</v>
      </c>
    </row>
    <row r="112" spans="1:6" ht="93.75" x14ac:dyDescent="0.25">
      <c r="A112" s="40" t="s">
        <v>86</v>
      </c>
      <c r="B112" s="38" t="s">
        <v>185</v>
      </c>
      <c r="C112" s="34">
        <v>360000</v>
      </c>
      <c r="D112" s="34">
        <v>360000</v>
      </c>
      <c r="E112" s="34">
        <v>540000</v>
      </c>
      <c r="F112" s="27">
        <f>ROUND(E112/D112*100,2)</f>
        <v>150</v>
      </c>
    </row>
    <row r="113" spans="1:6" ht="18.75" x14ac:dyDescent="0.25">
      <c r="A113" s="31"/>
      <c r="B113" s="32" t="s">
        <v>33</v>
      </c>
      <c r="C113" s="34">
        <f>SUM(C114:C116)</f>
        <v>29216800</v>
      </c>
      <c r="D113" s="34">
        <f>SUM(D114:D116)</f>
        <v>16729880</v>
      </c>
      <c r="E113" s="34">
        <f>SUM(E114:E116)</f>
        <v>14717613.310000001</v>
      </c>
      <c r="F113" s="27">
        <f>ROUND(E113/D113*100,2)</f>
        <v>87.97</v>
      </c>
    </row>
    <row r="114" spans="1:6" ht="18.75" x14ac:dyDescent="0.25">
      <c r="A114" s="31"/>
      <c r="B114" s="32" t="s">
        <v>31</v>
      </c>
      <c r="C114" s="34"/>
      <c r="D114" s="34"/>
      <c r="E114" s="34"/>
      <c r="F114" s="27"/>
    </row>
    <row r="115" spans="1:6" ht="150" x14ac:dyDescent="0.25">
      <c r="A115" s="40" t="s">
        <v>101</v>
      </c>
      <c r="B115" s="38" t="s">
        <v>181</v>
      </c>
      <c r="C115" s="34">
        <v>29060600</v>
      </c>
      <c r="D115" s="34">
        <v>16651760</v>
      </c>
      <c r="E115" s="34">
        <v>14636953.310000001</v>
      </c>
      <c r="F115" s="27">
        <f>ROUND(E115/D115*100,2)</f>
        <v>87.9</v>
      </c>
    </row>
    <row r="116" spans="1:6" ht="187.5" x14ac:dyDescent="0.25">
      <c r="A116" s="40" t="s">
        <v>182</v>
      </c>
      <c r="B116" s="38" t="s">
        <v>183</v>
      </c>
      <c r="C116" s="34">
        <v>156200</v>
      </c>
      <c r="D116" s="34">
        <v>78120</v>
      </c>
      <c r="E116" s="34">
        <v>80660</v>
      </c>
      <c r="F116" s="27">
        <f t="shared" ref="F116:F118" si="5">ROUND(E116/D116*100,2)</f>
        <v>103.25</v>
      </c>
    </row>
    <row r="117" spans="1:6" ht="37.5" x14ac:dyDescent="0.25">
      <c r="A117" s="40" t="s">
        <v>87</v>
      </c>
      <c r="B117" s="38" t="s">
        <v>88</v>
      </c>
      <c r="C117" s="34">
        <v>0</v>
      </c>
      <c r="D117" s="34">
        <v>0</v>
      </c>
      <c r="E117" s="34">
        <v>0</v>
      </c>
      <c r="F117" s="27">
        <v>0</v>
      </c>
    </row>
    <row r="118" spans="1:6" ht="37.5" x14ac:dyDescent="0.25">
      <c r="A118" s="40" t="s">
        <v>89</v>
      </c>
      <c r="B118" s="38" t="s">
        <v>90</v>
      </c>
      <c r="C118" s="34">
        <v>73224000</v>
      </c>
      <c r="D118" s="34">
        <v>13222000</v>
      </c>
      <c r="E118" s="34">
        <v>34160189</v>
      </c>
      <c r="F118" s="27">
        <f t="shared" si="5"/>
        <v>258.36</v>
      </c>
    </row>
    <row r="119" spans="1:6" ht="18.75" x14ac:dyDescent="0.25">
      <c r="A119" s="40" t="s">
        <v>53</v>
      </c>
      <c r="B119" s="38" t="s">
        <v>34</v>
      </c>
      <c r="C119" s="34">
        <f>C120</f>
        <v>975050</v>
      </c>
      <c r="D119" s="34">
        <f>D120</f>
        <v>975050</v>
      </c>
      <c r="E119" s="34">
        <f>E120</f>
        <v>523230</v>
      </c>
      <c r="F119" s="27">
        <f t="shared" ref="F119:F122" si="6">ROUND(E119/D119*100,2)</f>
        <v>53.66</v>
      </c>
    </row>
    <row r="120" spans="1:6" ht="18.75" x14ac:dyDescent="0.25">
      <c r="A120" s="40" t="s">
        <v>125</v>
      </c>
      <c r="B120" s="38" t="s">
        <v>126</v>
      </c>
      <c r="C120" s="34">
        <v>975050</v>
      </c>
      <c r="D120" s="34">
        <v>975050</v>
      </c>
      <c r="E120" s="34">
        <v>523230</v>
      </c>
      <c r="F120" s="27">
        <f t="shared" si="6"/>
        <v>53.66</v>
      </c>
    </row>
    <row r="121" spans="1:6" ht="112.5" x14ac:dyDescent="0.25">
      <c r="A121" s="40" t="s">
        <v>75</v>
      </c>
      <c r="B121" s="38" t="s">
        <v>76</v>
      </c>
      <c r="C121" s="34">
        <v>0</v>
      </c>
      <c r="D121" s="34">
        <v>0</v>
      </c>
      <c r="E121" s="34">
        <v>0</v>
      </c>
      <c r="F121" s="27">
        <v>0</v>
      </c>
    </row>
    <row r="122" spans="1:6" ht="56.25" x14ac:dyDescent="0.25">
      <c r="A122" s="40" t="s">
        <v>46</v>
      </c>
      <c r="B122" s="38" t="s">
        <v>47</v>
      </c>
      <c r="C122" s="34">
        <v>-5053.2</v>
      </c>
      <c r="D122" s="34">
        <v>-5053.2</v>
      </c>
      <c r="E122" s="34">
        <v>-14607.4</v>
      </c>
      <c r="F122" s="27">
        <f t="shared" si="6"/>
        <v>289.07</v>
      </c>
    </row>
    <row r="123" spans="1:6" ht="18.75" x14ac:dyDescent="0.25">
      <c r="A123" s="33" t="s">
        <v>35</v>
      </c>
      <c r="B123" s="33"/>
      <c r="C123" s="34">
        <f>C10+C50</f>
        <v>2521074723.9400001</v>
      </c>
      <c r="D123" s="34">
        <f>D10+D50</f>
        <v>1303192904.3099999</v>
      </c>
      <c r="E123" s="34">
        <f>E10+E50</f>
        <v>1000104736.0599999</v>
      </c>
      <c r="F123" s="27">
        <f>ROUND(E123/D123*100,2)</f>
        <v>76.739999999999995</v>
      </c>
    </row>
  </sheetData>
  <mergeCells count="1">
    <mergeCell ref="A5:E5"/>
  </mergeCells>
  <pageMargins left="1.1811023622047245" right="0.39370078740157483" top="0.78740157480314965" bottom="0.78740157480314965" header="0.31496062992125984" footer="0.11811023622047245"/>
  <pageSetup paperSize="9" scale="40" firstPageNumber="2" fitToWidth="0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1_первое полугодие 2025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Finansist-13</cp:lastModifiedBy>
  <cp:lastPrinted>2025-07-22T14:30:29Z</cp:lastPrinted>
  <dcterms:created xsi:type="dcterms:W3CDTF">2009-01-12T03:44:46Z</dcterms:created>
  <dcterms:modified xsi:type="dcterms:W3CDTF">2025-08-25T12:48:47Z</dcterms:modified>
</cp:coreProperties>
</file>