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3'!$3:$6</definedName>
    <definedName name="_xlnm.Print_Titles" localSheetId="4">'Таблица 4'!$4:$6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1" l="1"/>
  <c r="H10" i="11" l="1"/>
  <c r="I17" i="12" l="1"/>
  <c r="G17" i="12"/>
  <c r="F17" i="12"/>
  <c r="D11" i="11"/>
  <c r="C11" i="11"/>
  <c r="C10" i="11"/>
  <c r="B10" i="11"/>
  <c r="D25" i="11"/>
  <c r="C25" i="11"/>
  <c r="B25" i="11"/>
  <c r="D16" i="12" l="1"/>
  <c r="G16" i="12"/>
  <c r="F16" i="12"/>
  <c r="E16" i="12"/>
  <c r="H34" i="11" l="1"/>
  <c r="H33" i="11"/>
  <c r="H32" i="11"/>
  <c r="H31" i="11"/>
  <c r="H30" i="11"/>
  <c r="H27" i="11"/>
  <c r="H26" i="11"/>
  <c r="H24" i="11"/>
  <c r="H23" i="11"/>
  <c r="H20" i="11"/>
  <c r="H19" i="11"/>
  <c r="H18" i="11"/>
  <c r="H17" i="11"/>
  <c r="H16" i="11"/>
  <c r="H13" i="11"/>
  <c r="H12" i="11"/>
  <c r="H9" i="11"/>
  <c r="G32" i="11"/>
  <c r="G18" i="11"/>
  <c r="F32" i="11"/>
  <c r="F18" i="11"/>
  <c r="E32" i="11"/>
  <c r="E25" i="11"/>
  <c r="F25" i="11" s="1"/>
  <c r="G25" i="11" s="1"/>
  <c r="H25" i="11" s="1"/>
  <c r="E18" i="11"/>
  <c r="E11" i="11" l="1"/>
  <c r="G13" i="11"/>
  <c r="G11" i="11"/>
  <c r="G10" i="11"/>
  <c r="G9" i="11"/>
  <c r="F13" i="11"/>
  <c r="F11" i="11"/>
  <c r="F10" i="11"/>
  <c r="F9" i="11"/>
  <c r="E13" i="11"/>
  <c r="E12" i="11"/>
  <c r="E10" i="11"/>
  <c r="E9" i="11"/>
  <c r="D13" i="11"/>
  <c r="D12" i="11"/>
  <c r="C9" i="11"/>
  <c r="B13" i="11"/>
  <c r="B12" i="11"/>
  <c r="B11" i="11"/>
  <c r="B9" i="11"/>
  <c r="G28" i="11"/>
  <c r="F28" i="11"/>
  <c r="E28" i="11"/>
  <c r="D28" i="11"/>
  <c r="C28" i="11"/>
  <c r="B28" i="11"/>
  <c r="G21" i="11"/>
  <c r="F21" i="11"/>
  <c r="E21" i="11"/>
  <c r="D21" i="11"/>
  <c r="C21" i="11"/>
  <c r="B21" i="11"/>
  <c r="G14" i="11"/>
  <c r="F14" i="11"/>
  <c r="E14" i="11"/>
  <c r="D14" i="11"/>
  <c r="C14" i="11"/>
  <c r="B14" i="11"/>
  <c r="H11" i="11" l="1"/>
  <c r="E17" i="12"/>
  <c r="B7" i="11"/>
  <c r="H28" i="11"/>
  <c r="H21" i="11"/>
  <c r="H14" i="11"/>
  <c r="G12" i="11"/>
  <c r="F12" i="11"/>
  <c r="D10" i="11"/>
  <c r="D9" i="11"/>
  <c r="C13" i="11"/>
  <c r="L11" i="14" l="1"/>
  <c r="K11" i="14"/>
  <c r="J11" i="14"/>
  <c r="I11" i="14"/>
  <c r="H11" i="14"/>
  <c r="G11" i="14"/>
  <c r="L8" i="14"/>
  <c r="K8" i="14"/>
  <c r="J8" i="14"/>
  <c r="I8" i="14"/>
  <c r="H8" i="14"/>
  <c r="G8" i="14" l="1"/>
  <c r="E14" i="12"/>
  <c r="G14" i="12"/>
  <c r="F14" i="12"/>
  <c r="C7" i="11" l="1"/>
  <c r="G7" i="11"/>
  <c r="F7" i="11"/>
  <c r="I14" i="12" s="1"/>
  <c r="D7" i="11"/>
  <c r="E7" i="11"/>
  <c r="H17" i="12" s="1"/>
  <c r="D17" i="12" l="1"/>
  <c r="D14" i="12" s="1"/>
  <c r="H14" i="12"/>
  <c r="H7" i="11"/>
</calcChain>
</file>

<file path=xl/sharedStrings.xml><?xml version="1.0" encoding="utf-8"?>
<sst xmlns="http://schemas.openxmlformats.org/spreadsheetml/2006/main" count="608" uniqueCount="187">
  <si>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</si>
  <si>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</si>
  <si>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</si>
  <si>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Цели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</si>
  <si>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</si>
  <si>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</si>
  <si>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</si>
  <si>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</si>
  <si>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</si>
  <si>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</si>
  <si>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</si>
  <si>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</si>
  <si>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</si>
  <si>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</si>
  <si>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</si>
  <si>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</si>
  <si>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</si>
  <si>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</si>
  <si>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</si>
  <si>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</si>
  <si>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</si>
  <si>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</si>
  <si>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</si>
  <si>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</si>
  <si>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</si>
  <si>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</si>
  <si>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</si>
  <si>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</si>
  <si>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</si>
  <si>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</si>
  <si>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</si>
  <si>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</si>
  <si>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</si>
  <si>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</si>
  <si>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</si>
  <si>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</si>
  <si>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</si>
  <si>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</si>
  <si>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</si>
  <si>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</si>
  <si>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</si>
  <si>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</si>
  <si>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</si>
  <si>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</si>
  <si>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</si>
  <si>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</si>
  <si>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</si>
  <si>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</si>
  <si>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</si>
  <si>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</si>
  <si>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</si>
  <si>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Наименование основного целевого показателя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</si>
  <si>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</si>
  <si>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</si>
  <si>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</si>
  <si>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</si>
  <si>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</si>
  <si>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</si>
  <si>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</si>
  <si>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</si>
  <si>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</si>
  <si>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</si>
  <si>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</si>
  <si>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</si>
  <si>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</si>
  <si>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</si>
  <si>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</si>
  <si>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</si>
  <si>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</si>
  <si>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</si>
  <si>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</si>
  <si>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</si>
  <si>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</si>
  <si>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</si>
  <si>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</si>
  <si>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</si>
  <si>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</si>
  <si>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</si>
  <si>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</si>
  <si>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</si>
  <si>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</si>
  <si>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</si>
  <si>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</si>
  <si>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</si>
  <si>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</si>
  <si>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</si>
  <si>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</si>
  <si>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</si>
  <si>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</si>
  <si>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</si>
  <si>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</si>
  <si>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</si>
  <si>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</si>
  <si>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</si>
  <si>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</si>
  <si>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</si>
  <si>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</si>
  <si>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</si>
  <si>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</si>
  <si>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</si>
  <si>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</si>
  <si>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</si>
  <si>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</si>
  <si>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</si>
  <si>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</si>
  <si>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</si>
  <si>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</si>
  <si>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</si>
  <si>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</si>
  <si>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Управление образования администрации города Покачи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</si>
  <si>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2. Поддержание долговой нагрузки на бюджет города Покачи на уровне с высокой долговой устойчивостью.
</t>
  </si>
  <si>
    <t>Период реализации</t>
  </si>
  <si>
    <t>Объем финансового обеспечения по годам, рублей</t>
  </si>
  <si>
    <t>Паспорт 
муниципальной программы "Организация отдыха детей города Покачи в каникулярное время"</t>
  </si>
  <si>
    <t>1.1.</t>
  </si>
  <si>
    <t>1.2.</t>
  </si>
  <si>
    <t>3.</t>
  </si>
  <si>
    <t>4.</t>
  </si>
  <si>
    <t>5.</t>
  </si>
  <si>
    <t>1. Цель муниципальной программы "Создание условий для организации отдыха детей в каникулярный период"</t>
  </si>
  <si>
    <t>человек</t>
  </si>
  <si>
    <t>процент</t>
  </si>
  <si>
    <t>единица</t>
  </si>
  <si>
    <t>Доля детей от 6 до 17 лет (включительно), охваченных отдыхом в лагерях с дневным пребыванием</t>
  </si>
  <si>
    <t xml:space="preserve">Количество детей от 6 до 17 лет (включительно), отдохнувших в лагерях с дневным пребыванием </t>
  </si>
  <si>
    <t>Доля детей в возрасте от 6 до 17 лет, охваченными различными формами отдыха и оздоровления</t>
  </si>
  <si>
    <t xml:space="preserve">Количество детей в возрасте от 6 до 17 лет, охваченными различными формами отдыха и оздоровления </t>
  </si>
  <si>
    <t>Количество детей в возрасте от 6 до 17 лет обучающихся в общеобразовательных организациях города Покачи</t>
  </si>
  <si>
    <t>Количество детей в возрасте от 6 до 17 лет, охваченных организованным отдыхом в климатически благоприятных регионах России</t>
  </si>
  <si>
    <t xml:space="preserve">Количество клубных объединений, организованных учреждениями культуры и спорта, в каникулярное время на территории города Покачи </t>
  </si>
  <si>
    <t xml:space="preserve"> -</t>
  </si>
  <si>
    <t xml:space="preserve">Распоряжение заместителя главы города, курирующего данное направление "О выезде детей"
</t>
  </si>
  <si>
    <t xml:space="preserve">Постановление администрации города Покачи "Об организации отдыха детей города Покачи в каникулярное время"
</t>
  </si>
  <si>
    <t xml:space="preserve">Управление образования администрации города Покачи, комитет культуры и спорта администрации города Покачи
</t>
  </si>
  <si>
    <t xml:space="preserve">Комитет культуры и спорта администрации города Покачи
</t>
  </si>
  <si>
    <t xml:space="preserve">Управление образования администрации города Покачи
</t>
  </si>
  <si>
    <t>МП</t>
  </si>
  <si>
    <t>Ответственный за реализацию: начальник управления образования администрации города Покачи</t>
  </si>
  <si>
    <t>Ответственный за реализацию: председатель комитета культуры и спорта администрации города Покачи</t>
  </si>
  <si>
    <t>Ответственный за реализацию: начальник управления образования администрации города Покачи, председатель комитета культуры и спорта администрации города Покачи</t>
  </si>
  <si>
    <t>Структурный элемент Комплекс процессных мероприятий "Организация работы малозатратных форм отдыха детей в каникулярное время"</t>
  </si>
  <si>
    <t>Структурный элемент Комплекс процессных мероприятий "Организация работы городских лагерей различных типов в каникулярное время"</t>
  </si>
  <si>
    <t>2.</t>
  </si>
  <si>
    <t>2.1.</t>
  </si>
  <si>
    <t>2.2.</t>
  </si>
  <si>
    <r>
      <t xml:space="preserve">Постановление администрации города Покачи от </t>
    </r>
    <r>
      <rPr>
        <sz val="11"/>
        <rFont val="Times New Roman"/>
        <family val="1"/>
        <charset val="204"/>
      </rPr>
      <t>16.06.2021 № 488 "</t>
    </r>
    <r>
      <rPr>
        <sz val="11"/>
        <color theme="1"/>
        <rFont val="Times New Roman"/>
        <family val="1"/>
        <charset val="204"/>
      </rPr>
      <t xml:space="preserve">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- производителям товаров, работ, услуг на финансовое обеспечение затрат, связанных с организацией отдыха детей и молодежи на территории города Покачи"
</t>
    </r>
  </si>
  <si>
    <t>Количество юридических лиц (за исключением государственных (муниципальных) учреждений), индивидуальных предпринимателей, а также физических лиц - производителей товаров, работ, услуг на финансовое обеспечение затрат, связанных с организацией питания детей в лагерях с дневным пребыванием детей на территории города Покачи в каникулярное время</t>
  </si>
  <si>
    <t xml:space="preserve">Реализация профильных и многопрофильных программ в лагерях с дневным прекбыванием детей. Обеспечение занятости детей организованными формами отдыха в период каникул, формирование необходимых навыков и компетенций, привитие культуры, профилактика девиантного поведения, пропаганда здорового образа жизни.                                                                   Привлечение к организации отдыха детей представителей некоммерческого сектора, предоставление субсидии юридическим лицам (за исключением государственных (муниципальных) учреждений), индивидуальным предпринимателям, а также физическим лицам - производителей товаров, работ, услуг на финансовое обеспечение затрат, связанных с организацией питания детей в лагерях с дневным пребыванием детей на территории города Покачи в каникулярное время.  
</t>
  </si>
  <si>
    <t>Доля детей в возрасте от 6 до 17 лет, охваченными различными формами отдыха и оздоровления                                                                                                                                    Доля детей от 6 до 17 лет (включительно), охваченных отдыхом в лагерях с дневным пребыванием                                                                                                                                                                                                                        Количество юридических лиц (за исключением государственных (муниципальных) учреждений), индивидуальных предпринимателей, а также физических лиц - производителей товаров, работ, услуг на финансовое обеспечение затрат, связанных с организацией питания детей в лагерях с дневным пребыванием детей на территории города Покачи в каникулярное время</t>
  </si>
  <si>
    <t>Обеспечение организации отдыха и оздоровления детей города Покачи по путёвкам в лагеря круглосуточного пребывания детей за пределами города и автономното округа с целью укрепления их физического здоровья.</t>
  </si>
  <si>
    <t xml:space="preserve">Обеспечение реализации вариативных и профильных программ через организацию малозатратных форм отдыха: дворовые клубы и клубы по интересам, дворовая площадка и спортивные дворовые площадки, спортивный час во дворе и летний кинотеатр с целью  формирования общей культуры,  необходимых навыков и компетенций, обеспечения занятости детей физической культурой и спортом, укрепления их здоровья.
</t>
  </si>
  <si>
    <t>2. Показатели муниципальной программы</t>
  </si>
  <si>
    <t>2.1. Прокси-показатели в рамках муниципальной программы в … (указывается год) году</t>
  </si>
  <si>
    <t>3. Структура муниципальной программы</t>
  </si>
  <si>
    <t>4. Финансовое обеспечение муниципальной программы</t>
  </si>
  <si>
    <t>Таблица 1</t>
  </si>
  <si>
    <t>Таблица 2</t>
  </si>
  <si>
    <t>Гвоздь Галина Дмитриевна</t>
  </si>
  <si>
    <t>2025-2030</t>
  </si>
  <si>
    <t>Создание условий для организации отдыха детей в каникулярный период</t>
  </si>
  <si>
    <t xml:space="preserve">Количество детей в возрасте от 6 до 17 лет обучающихся в общеобразовательных организациях города Покачи 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</si>
  <si>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</si>
  <si>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Постановление Правительства ХМАО - Югры от 10.11.2023 N 550-п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</si>
  <si>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Развитие малозатратных форм отдыха детей города</t>
  </si>
  <si>
    <t>Комплекс процессных мероприятий "Организация работы малозатратных форм отдыха детей в каникулярное время"</t>
  </si>
  <si>
    <t>Организация отдыха детей города в весенний, осенний и летний каникулярные периоды</t>
  </si>
  <si>
    <t>Комплекс процессных мероприятий "Организация работы городских лагерей различных типов в каникулярное время"</t>
  </si>
  <si>
    <t>Развитие и качественное улучшение инфраструктуры отдыха детей города</t>
  </si>
  <si>
    <t>Срок реализации  2025-2030</t>
  </si>
  <si>
    <t>Структурные элементы, не входящие в направление (подпрограмма)</t>
  </si>
  <si>
    <t>1.1.1.</t>
  </si>
  <si>
    <t xml:space="preserve"> - </t>
  </si>
  <si>
    <t>2023</t>
  </si>
  <si>
    <t>1850</t>
  </si>
  <si>
    <t>2208</t>
  </si>
  <si>
    <t>115</t>
  </si>
  <si>
    <t>Государственная автоматизированная информационная система "Управление"</t>
  </si>
  <si>
    <t>1.2.1.</t>
  </si>
  <si>
    <t>1.3.</t>
  </si>
  <si>
    <t>1.3.1.</t>
  </si>
  <si>
    <r>
      <t xml:space="preserve">2. Объекты планируемые к созданию в период реализации </t>
    </r>
    <r>
      <rPr>
        <sz val="11"/>
        <rFont val="Times New Roman"/>
        <family val="1"/>
        <charset val="204"/>
      </rPr>
      <t>муниципальной</t>
    </r>
    <r>
      <rPr>
        <sz val="11"/>
        <color theme="1"/>
        <rFont val="Times New Roman"/>
        <family val="1"/>
        <charset val="204"/>
      </rPr>
      <t xml:space="preserve"> программы 20___-20__ годов</t>
    </r>
  </si>
  <si>
    <t>отсутствует</t>
  </si>
  <si>
    <t>Комплекс процессных мероприятий "Организация отдыха, оздоровления детей города Покачи за его пределами"</t>
  </si>
  <si>
    <t>Структурный элемент Комплекс процессных мероприятий "Организация отдыха, оздоровления детей города Покачи за его пределами"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</si>
  <si>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его пределами.
</t>
  </si>
  <si>
    <r>
      <t xml:space="preserve">Комитет культуры и спорта администрации города Покачи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rgb="FFFF0000"/>
        <rFont val="Times New Roman"/>
        <family val="1"/>
        <charset val="204"/>
      </rPr>
      <t/>
    </r>
  </si>
  <si>
    <t xml:space="preserve">Приложение 
к постановлению администрации
города Покачи
от 30.10.2024 № 1005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</si>
</sst>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[$-419]#,##0"/>
    <numFmt numFmtId="165" formatCode="0.0"/>
    <numFmt numFmtId="166" formatCode="[$-419]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43" fontId="2" fillId="0" borderId="0" applyFont="0" applyFill="0" applyBorder="0" applyAlignment="0" applyProtection="0"/>
  </cellStyleXfs>
  <cellXfs count="202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3" fillId="0" borderId="0" xfId="2" applyFont="1"/>
    <xf numFmtId="164" fontId="4" fillId="0" borderId="0" xfId="2" applyFont="1"/>
    <xf numFmtId="164" fontId="1" fillId="0" borderId="0" xfId="2" applyFont="1"/>
    <xf numFmtId="4" fontId="3" fillId="0" borderId="1" xfId="2" applyNumberFormat="1" applyFont="1" applyBorder="1"/>
    <xf numFmtId="164" fontId="2" fillId="0" borderId="0" xfId="2"/>
    <xf numFmtId="2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0" xfId="2" applyFont="1" applyAlignment="1">
      <alignment horizontal="right"/>
    </xf>
    <xf numFmtId="164" fontId="3" fillId="0" borderId="0" xfId="2" applyFont="1" applyAlignment="1">
      <alignment horizontal="right" wrapText="1"/>
    </xf>
    <xf numFmtId="49" fontId="3" fillId="0" borderId="1" xfId="2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 wrapText="1"/>
    </xf>
    <xf numFmtId="164" fontId="3" fillId="0" borderId="1" xfId="2" applyFont="1" applyBorder="1" applyAlignment="1">
      <alignment vertical="center"/>
    </xf>
    <xf numFmtId="164" fontId="3" fillId="0" borderId="6" xfId="2" applyFont="1" applyBorder="1" applyAlignment="1">
      <alignment vertical="center"/>
    </xf>
    <xf numFmtId="164" fontId="3" fillId="0" borderId="6" xfId="2" applyFont="1" applyBorder="1" applyAlignment="1">
      <alignment vertical="center" wrapText="1"/>
    </xf>
    <xf numFmtId="164" fontId="6" fillId="0" borderId="0" xfId="2" applyFont="1" applyAlignment="1">
      <alignment horizontal="right"/>
    </xf>
    <xf numFmtId="164" fontId="6" fillId="0" borderId="0" xfId="2" applyFont="1"/>
    <xf numFmtId="164" fontId="4" fillId="0" borderId="1" xfId="2" applyFont="1" applyBorder="1" applyAlignment="1">
      <alignment horizontal="left" vertical="center" wrapText="1"/>
    </xf>
    <xf numFmtId="164" fontId="3" fillId="0" borderId="1" xfId="2" applyFont="1" applyBorder="1" applyAlignment="1">
      <alignment horizontal="left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164" fontId="4" fillId="0" borderId="1" xfId="0" applyFont="1" applyBorder="1" applyAlignment="1">
      <alignment horizontal="center" vertical="center"/>
    </xf>
    <xf numFmtId="164" fontId="1" fillId="0" borderId="1" xfId="0" applyFont="1" applyBorder="1" applyAlignment="1">
      <alignment horizontal="center" vertical="top" wrapText="1"/>
    </xf>
    <xf numFmtId="164" fontId="3" fillId="0" borderId="1" xfId="2" applyFont="1" applyBorder="1" applyAlignment="1">
      <alignment horizontal="center" vertical="top" wrapText="1"/>
    </xf>
    <xf numFmtId="164" fontId="9" fillId="0" borderId="1" xfId="2" applyFont="1" applyBorder="1" applyAlignment="1">
      <alignment horizontal="center" vertical="top" wrapText="1"/>
    </xf>
    <xf numFmtId="164" fontId="10" fillId="0" borderId="6" xfId="2" applyFont="1" applyBorder="1" applyAlignment="1">
      <alignment horizontal="center" vertical="top" wrapText="1"/>
    </xf>
    <xf numFmtId="164" fontId="4" fillId="0" borderId="6" xfId="2" applyFont="1" applyBorder="1" applyAlignment="1">
      <alignment horizontal="center" vertical="top" wrapText="1"/>
    </xf>
    <xf numFmtId="164" fontId="4" fillId="0" borderId="1" xfId="2" applyFont="1" applyBorder="1" applyAlignment="1">
      <alignment horizontal="center" vertical="top" wrapText="1"/>
    </xf>
    <xf numFmtId="164" fontId="1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5" fillId="2" borderId="6" xfId="2" applyFont="1" applyFill="1" applyBorder="1" applyAlignment="1">
      <alignment vertical="center" wrapText="1"/>
    </xf>
    <xf numFmtId="164" fontId="5" fillId="2" borderId="1" xfId="2" applyFont="1" applyFill="1" applyBorder="1" applyAlignment="1">
      <alignment vertical="center"/>
    </xf>
    <xf numFmtId="164" fontId="8" fillId="0" borderId="0" xfId="2" applyFont="1"/>
    <xf numFmtId="164" fontId="8" fillId="0" borderId="0" xfId="2" applyFont="1" applyAlignment="1">
      <alignment horizontal="right"/>
    </xf>
    <xf numFmtId="164" fontId="7" fillId="0" borderId="0" xfId="2" applyFont="1" applyAlignment="1">
      <alignment horizontal="right"/>
    </xf>
    <xf numFmtId="164" fontId="3" fillId="0" borderId="1" xfId="0" applyFont="1" applyBorder="1" applyAlignment="1">
      <alignment vertical="top" wrapText="1"/>
    </xf>
    <xf numFmtId="164" fontId="3" fillId="0" borderId="1" xfId="0" applyFont="1" applyBorder="1" applyAlignment="1">
      <alignment horizontal="center" vertical="center" wrapText="1"/>
    </xf>
    <xf numFmtId="164" fontId="1" fillId="3" borderId="1" xfId="0" applyFont="1" applyFill="1" applyBorder="1" applyAlignment="1">
      <alignment horizontal="center" vertical="center" wrapText="1"/>
    </xf>
    <xf numFmtId="164" fontId="3" fillId="0" borderId="1" xfId="2" applyFont="1" applyBorder="1" applyAlignment="1">
      <alignment wrapText="1"/>
    </xf>
    <xf numFmtId="49" fontId="3" fillId="3" borderId="1" xfId="2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3" borderId="14" xfId="0" applyFont="1" applyFill="1" applyBorder="1" applyAlignment="1">
      <alignment horizontal="center" vertical="center" wrapText="1"/>
    </xf>
    <xf numFmtId="164" fontId="3" fillId="3" borderId="1" xfId="2" applyFont="1" applyFill="1" applyBorder="1" applyAlignment="1">
      <alignment horizontal="left" vertical="top" wrapText="1"/>
    </xf>
    <xf numFmtId="164" fontId="5" fillId="3" borderId="1" xfId="2" applyFont="1" applyFill="1" applyBorder="1" applyAlignment="1"/>
    <xf numFmtId="164" fontId="3" fillId="3" borderId="19" xfId="2" applyFont="1" applyFill="1" applyBorder="1" applyAlignment="1">
      <alignment horizontal="center"/>
    </xf>
    <xf numFmtId="164" fontId="3" fillId="3" borderId="1" xfId="2" applyFont="1" applyFill="1" applyBorder="1" applyAlignment="1">
      <alignment horizontal="center" vertical="top" wrapText="1"/>
    </xf>
    <xf numFmtId="164" fontId="3" fillId="3" borderId="1" xfId="2" applyFont="1" applyFill="1" applyBorder="1" applyAlignment="1">
      <alignment horizontal="center"/>
    </xf>
    <xf numFmtId="164" fontId="5" fillId="3" borderId="3" xfId="2" applyFont="1" applyFill="1" applyBorder="1" applyAlignment="1">
      <alignment horizontal="center"/>
    </xf>
    <xf numFmtId="164" fontId="3" fillId="3" borderId="1" xfId="2" applyFont="1" applyFill="1" applyBorder="1" applyAlignment="1">
      <alignment horizontal="center" wrapText="1"/>
    </xf>
    <xf numFmtId="49" fontId="3" fillId="3" borderId="6" xfId="2" applyNumberFormat="1" applyFont="1" applyFill="1" applyBorder="1" applyAlignment="1">
      <alignment horizontal="center" vertical="center"/>
    </xf>
    <xf numFmtId="164" fontId="5" fillId="3" borderId="1" xfId="2" applyFont="1" applyFill="1" applyBorder="1" applyAlignment="1">
      <alignment horizontal="center"/>
    </xf>
    <xf numFmtId="164" fontId="3" fillId="0" borderId="1" xfId="2" applyFont="1" applyBorder="1" applyAlignment="1"/>
    <xf numFmtId="164" fontId="5" fillId="3" borderId="4" xfId="2" applyFont="1" applyFill="1" applyBorder="1" applyAlignment="1"/>
    <xf numFmtId="164" fontId="3" fillId="3" borderId="1" xfId="0" applyFont="1" applyFill="1" applyBorder="1" applyAlignment="1">
      <alignment horizontal="center" vertical="center"/>
    </xf>
    <xf numFmtId="164" fontId="3" fillId="3" borderId="6" xfId="0" applyFont="1" applyFill="1" applyBorder="1" applyAlignment="1">
      <alignment horizontal="center" vertical="center"/>
    </xf>
    <xf numFmtId="164" fontId="1" fillId="3" borderId="1" xfId="0" applyFont="1" applyFill="1" applyBorder="1" applyAlignment="1">
      <alignment horizontal="center" vertical="center"/>
    </xf>
    <xf numFmtId="164" fontId="0" fillId="3" borderId="1" xfId="0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Font="1" applyFill="1" applyBorder="1" applyAlignment="1">
      <alignment horizontal="center"/>
    </xf>
    <xf numFmtId="43" fontId="1" fillId="0" borderId="1" xfId="5" applyFont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164" fontId="1" fillId="0" borderId="1" xfId="2" applyFont="1" applyBorder="1"/>
    <xf numFmtId="164" fontId="1" fillId="0" borderId="1" xfId="2" applyFont="1" applyBorder="1" applyAlignment="1">
      <alignment horizontal="center"/>
    </xf>
    <xf numFmtId="4" fontId="5" fillId="0" borderId="1" xfId="2" applyNumberFormat="1" applyFont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4" fillId="3" borderId="1" xfId="0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left"/>
    </xf>
    <xf numFmtId="164" fontId="4" fillId="0" borderId="1" xfId="0" applyFont="1" applyBorder="1" applyAlignment="1">
      <alignment horizontal="left" vertical="top" wrapText="1"/>
    </xf>
    <xf numFmtId="164" fontId="4" fillId="0" borderId="1" xfId="0" applyFont="1" applyBorder="1" applyAlignment="1">
      <alignment horizontal="left" vertical="top"/>
    </xf>
    <xf numFmtId="164" fontId="3" fillId="0" borderId="0" xfId="2" applyFont="1" applyAlignment="1">
      <alignment horizontal="right" wrapText="1"/>
    </xf>
    <xf numFmtId="164" fontId="3" fillId="0" borderId="0" xfId="2" applyFont="1" applyAlignment="1">
      <alignment horizontal="right"/>
    </xf>
    <xf numFmtId="164" fontId="7" fillId="0" borderId="0" xfId="0" applyFont="1" applyAlignment="1">
      <alignment horizontal="center" vertical="center" wrapText="1"/>
    </xf>
    <xf numFmtId="164" fontId="7" fillId="0" borderId="0" xfId="0" applyFont="1" applyAlignment="1">
      <alignment horizontal="center" vertical="center"/>
    </xf>
    <xf numFmtId="164" fontId="4" fillId="0" borderId="1" xfId="0" applyFont="1" applyBorder="1" applyAlignment="1">
      <alignment horizontal="left" vertical="center" wrapText="1"/>
    </xf>
    <xf numFmtId="164" fontId="3" fillId="0" borderId="1" xfId="0" applyFont="1" applyBorder="1" applyAlignment="1">
      <alignment horizontal="left" vertical="center" wrapText="1"/>
    </xf>
    <xf numFmtId="164" fontId="3" fillId="3" borderId="1" xfId="0" applyFont="1" applyFill="1" applyBorder="1" applyAlignment="1">
      <alignment horizontal="left" vertical="center" wrapText="1"/>
    </xf>
    <xf numFmtId="164" fontId="3" fillId="3" borderId="1" xfId="0" applyFont="1" applyFill="1" applyBorder="1" applyAlignment="1">
      <alignment horizontal="left" vertical="top" wrapText="1"/>
    </xf>
    <xf numFmtId="164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164" fontId="3" fillId="0" borderId="17" xfId="0" applyFont="1" applyBorder="1" applyAlignment="1">
      <alignment horizontal="left" vertical="top" wrapText="1"/>
    </xf>
    <xf numFmtId="164" fontId="3" fillId="0" borderId="12" xfId="0" applyFont="1" applyBorder="1" applyAlignment="1">
      <alignment horizontal="left" vertical="top" wrapText="1"/>
    </xf>
    <xf numFmtId="164" fontId="3" fillId="0" borderId="1" xfId="0" applyFont="1" applyBorder="1" applyAlignment="1">
      <alignment horizontal="left" vertical="center"/>
    </xf>
    <xf numFmtId="164" fontId="4" fillId="0" borderId="1" xfId="0" applyFont="1" applyBorder="1" applyAlignment="1">
      <alignment horizontal="center" vertical="center"/>
    </xf>
    <xf numFmtId="164" fontId="3" fillId="0" borderId="23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6" xfId="2" applyFont="1" applyBorder="1" applyAlignment="1">
      <alignment horizontal="center" vertical="center" wrapText="1"/>
    </xf>
    <xf numFmtId="164" fontId="3" fillId="0" borderId="20" xfId="2" applyFont="1" applyBorder="1" applyAlignment="1">
      <alignment horizontal="center" vertical="center" wrapText="1"/>
    </xf>
    <xf numFmtId="164" fontId="3" fillId="0" borderId="7" xfId="2" applyFont="1" applyBorder="1" applyAlignment="1">
      <alignment horizontal="center" vertical="center" wrapText="1"/>
    </xf>
    <xf numFmtId="164" fontId="3" fillId="0" borderId="24" xfId="0" applyFont="1" applyBorder="1" applyAlignment="1">
      <alignment horizontal="center" vertical="center" wrapText="1"/>
    </xf>
    <xf numFmtId="164" fontId="3" fillId="0" borderId="14" xfId="0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64" fontId="3" fillId="0" borderId="22" xfId="0" applyFont="1" applyBorder="1" applyAlignment="1">
      <alignment horizontal="center" vertical="center" wrapText="1"/>
    </xf>
    <xf numFmtId="164" fontId="3" fillId="0" borderId="25" xfId="0" applyFont="1" applyBorder="1" applyAlignment="1">
      <alignment horizontal="center" vertical="center" wrapText="1"/>
    </xf>
    <xf numFmtId="164" fontId="1" fillId="0" borderId="6" xfId="0" applyFont="1" applyBorder="1" applyAlignment="1">
      <alignment horizontal="center" vertical="center"/>
    </xf>
    <xf numFmtId="164" fontId="1" fillId="0" borderId="20" xfId="0" applyFont="1" applyBorder="1" applyAlignment="1">
      <alignment horizontal="center" vertical="center"/>
    </xf>
    <xf numFmtId="164" fontId="1" fillId="0" borderId="7" xfId="0" applyFont="1" applyBorder="1" applyAlignment="1">
      <alignment horizontal="center" vertical="center"/>
    </xf>
    <xf numFmtId="164" fontId="4" fillId="3" borderId="6" xfId="0" applyFont="1" applyFill="1" applyBorder="1" applyAlignment="1">
      <alignment horizontal="center" vertical="top" wrapText="1"/>
    </xf>
    <xf numFmtId="164" fontId="4" fillId="3" borderId="20" xfId="0" applyFont="1" applyFill="1" applyBorder="1" applyAlignment="1">
      <alignment horizontal="center" vertical="top" wrapText="1"/>
    </xf>
    <xf numFmtId="164" fontId="4" fillId="3" borderId="7" xfId="0" applyFont="1" applyFill="1" applyBorder="1" applyAlignment="1">
      <alignment horizontal="center" vertical="top" wrapText="1"/>
    </xf>
    <xf numFmtId="164" fontId="11" fillId="0" borderId="6" xfId="0" applyFont="1" applyBorder="1" applyAlignment="1">
      <alignment horizontal="center" vertical="top" wrapText="1"/>
    </xf>
    <xf numFmtId="164" fontId="11" fillId="0" borderId="20" xfId="0" applyFont="1" applyBorder="1" applyAlignment="1">
      <alignment horizontal="center" vertical="top"/>
    </xf>
    <xf numFmtId="164" fontId="11" fillId="0" borderId="7" xfId="0" applyFont="1" applyBorder="1" applyAlignment="1">
      <alignment horizontal="center" vertical="top"/>
    </xf>
    <xf numFmtId="164" fontId="3" fillId="0" borderId="6" xfId="0" applyFont="1" applyBorder="1" applyAlignment="1">
      <alignment horizontal="center" vertical="top" wrapText="1"/>
    </xf>
    <xf numFmtId="164" fontId="3" fillId="0" borderId="20" xfId="0" applyFont="1" applyBorder="1" applyAlignment="1">
      <alignment horizontal="center" vertical="top" wrapText="1"/>
    </xf>
    <xf numFmtId="164" fontId="3" fillId="0" borderId="7" xfId="0" applyFont="1" applyBorder="1" applyAlignment="1">
      <alignment horizontal="center" vertical="top" wrapText="1"/>
    </xf>
    <xf numFmtId="164" fontId="1" fillId="0" borderId="6" xfId="0" applyFont="1" applyBorder="1" applyAlignment="1">
      <alignment horizontal="center" vertical="top" wrapText="1"/>
    </xf>
    <xf numFmtId="164" fontId="1" fillId="0" borderId="20" xfId="0" applyFont="1" applyBorder="1" applyAlignment="1">
      <alignment horizontal="center" vertical="top"/>
    </xf>
    <xf numFmtId="164" fontId="1" fillId="0" borderId="7" xfId="0" applyFont="1" applyBorder="1" applyAlignment="1">
      <alignment horizontal="center" vertical="top"/>
    </xf>
    <xf numFmtId="164" fontId="7" fillId="0" borderId="24" xfId="0" applyFont="1" applyBorder="1" applyAlignment="1">
      <alignment horizontal="center" vertical="center" wrapText="1"/>
    </xf>
    <xf numFmtId="164" fontId="7" fillId="0" borderId="1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4" fontId="7" fillId="0" borderId="26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7" fillId="0" borderId="22" xfId="0" applyFont="1" applyBorder="1" applyAlignment="1">
      <alignment horizontal="center" vertical="center" wrapText="1"/>
    </xf>
    <xf numFmtId="164" fontId="7" fillId="0" borderId="25" xfId="0" applyFont="1" applyBorder="1" applyAlignment="1">
      <alignment horizontal="center" vertical="center" wrapText="1"/>
    </xf>
    <xf numFmtId="164" fontId="7" fillId="0" borderId="23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23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  <xf numFmtId="164" fontId="7" fillId="3" borderId="2" xfId="2" applyFont="1" applyFill="1" applyBorder="1" applyAlignment="1">
      <alignment horizontal="center"/>
    </xf>
    <xf numFmtId="164" fontId="3" fillId="0" borderId="1" xfId="2" applyFont="1" applyBorder="1" applyAlignment="1">
      <alignment horizontal="center" vertical="center" wrapText="1"/>
    </xf>
    <xf numFmtId="164" fontId="3" fillId="3" borderId="1" xfId="2" applyFont="1" applyFill="1" applyBorder="1" applyAlignment="1">
      <alignment horizontal="left"/>
    </xf>
    <xf numFmtId="49" fontId="3" fillId="0" borderId="1" xfId="2" applyNumberFormat="1" applyFont="1" applyBorder="1" applyAlignment="1">
      <alignment horizontal="center" vertical="center"/>
    </xf>
    <xf numFmtId="164" fontId="3" fillId="3" borderId="4" xfId="2" applyFont="1" applyFill="1" applyBorder="1" applyAlignment="1">
      <alignment horizontal="left" wrapText="1"/>
    </xf>
    <xf numFmtId="164" fontId="3" fillId="3" borderId="5" xfId="2" applyFont="1" applyFill="1" applyBorder="1" applyAlignment="1">
      <alignment horizontal="left" wrapText="1"/>
    </xf>
    <xf numFmtId="164" fontId="5" fillId="3" borderId="3" xfId="2" applyFont="1" applyFill="1" applyBorder="1" applyAlignment="1">
      <alignment horizontal="left"/>
    </xf>
    <xf numFmtId="164" fontId="5" fillId="3" borderId="5" xfId="2" applyFont="1" applyFill="1" applyBorder="1" applyAlignment="1">
      <alignment horizontal="left"/>
    </xf>
    <xf numFmtId="164" fontId="3" fillId="3" borderId="1" xfId="2" applyFont="1" applyFill="1" applyBorder="1" applyAlignment="1">
      <alignment horizontal="center" wrapText="1"/>
    </xf>
    <xf numFmtId="164" fontId="5" fillId="3" borderId="4" xfId="2" applyFont="1" applyFill="1" applyBorder="1" applyAlignment="1">
      <alignment horizontal="left"/>
    </xf>
    <xf numFmtId="164" fontId="6" fillId="0" borderId="0" xfId="2" applyFont="1" applyAlignment="1">
      <alignment horizontal="right" wrapText="1"/>
    </xf>
    <xf numFmtId="164" fontId="7" fillId="0" borderId="2" xfId="2" applyFont="1" applyBorder="1" applyAlignment="1">
      <alignment horizontal="center" vertical="center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3" fillId="0" borderId="5" xfId="2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7" fillId="0" borderId="18" xfId="0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1" fillId="3" borderId="3" xfId="0" applyFont="1" applyFill="1" applyBorder="1" applyAlignment="1">
      <alignment horizontal="center" vertical="center"/>
    </xf>
    <xf numFmtId="164" fontId="1" fillId="3" borderId="4" xfId="0" applyFont="1" applyFill="1" applyBorder="1" applyAlignment="1">
      <alignment horizontal="center" vertical="center"/>
    </xf>
    <xf numFmtId="164" fontId="1" fillId="3" borderId="5" xfId="0" applyFont="1" applyFill="1" applyBorder="1" applyAlignment="1">
      <alignment horizontal="center" vertical="center"/>
    </xf>
    <xf numFmtId="164" fontId="1" fillId="0" borderId="30" xfId="0" applyFont="1" applyBorder="1" applyAlignment="1">
      <alignment horizontal="center" vertical="center"/>
    </xf>
    <xf numFmtId="164" fontId="1" fillId="0" borderId="19" xfId="0" applyFont="1" applyBorder="1" applyAlignment="1">
      <alignment horizontal="center" vertical="center"/>
    </xf>
    <xf numFmtId="164" fontId="1" fillId="0" borderId="21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0" xfId="0" applyFont="1" applyAlignment="1">
      <alignment horizontal="center" vertical="center"/>
    </xf>
    <xf numFmtId="164" fontId="1" fillId="0" borderId="1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1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Normal="100" zoomScalePageLayoutView="70" workbookViewId="0">
      <selection activeCell="O3" sqref="O3"/>
    </sheetView>
  </sheetViews>
  <sheetFormatPr defaultRowHeight="15" x14ac:dyDescent="0.25"/>
  <cols>
    <col min="1" max="1" width="34.28515625" style="1" customWidth="1"/>
    <col min="2" max="2" width="8.7109375" style="1" customWidth="1"/>
    <col min="3" max="3" width="35.42578125" style="1" customWidth="1"/>
    <col min="4" max="4" width="22" style="1" customWidth="1"/>
    <col min="5" max="5" width="16.140625" style="1" customWidth="1"/>
    <col min="6" max="6" width="16.85546875" style="1" customWidth="1"/>
    <col min="7" max="7" width="16.7109375" style="1" customWidth="1"/>
    <col min="8" max="8" width="13.7109375" style="1" customWidth="1"/>
    <col min="9" max="9" width="8.5703125" style="1" customWidth="1"/>
    <col min="10" max="10" width="11.42578125" style="1" customWidth="1"/>
    <col min="11" max="11" width="16" style="1" customWidth="1"/>
    <col min="12" max="16384" width="9.140625" style="1"/>
  </cols>
  <sheetData>
    <row r="1" spans="1:11" s="5" customFormat="1" ht="82.5" customHeight="1" x14ac:dyDescent="0.25">
      <c r="A1" s="3"/>
      <c r="B1" s="3"/>
      <c r="C1" s="3"/>
      <c r="D1" s="3"/>
      <c r="E1" s="4"/>
      <c r="F1" s="3"/>
      <c r="G1" s="3"/>
      <c r="H1" s="3"/>
      <c r="I1" s="95" t="s">
        <v>186</v>
      </c>
      <c r="J1" s="96"/>
      <c r="K1" s="96"/>
    </row>
    <row r="2" spans="1:11" s="5" customFormat="1" ht="24" customHeight="1" x14ac:dyDescent="0.25">
      <c r="A2" s="3"/>
      <c r="B2" s="3"/>
      <c r="C2" s="3"/>
      <c r="D2" s="3"/>
      <c r="E2" s="4"/>
      <c r="F2" s="3"/>
      <c r="G2" s="3"/>
      <c r="H2" s="3"/>
      <c r="I2" s="10"/>
      <c r="J2" s="10"/>
      <c r="K2" s="10"/>
    </row>
    <row r="3" spans="1:11" ht="39.75" customHeight="1" x14ac:dyDescent="0.25">
      <c r="A3" s="97" t="s">
        <v>113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4.25" customHeight="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2.25" customHeight="1" x14ac:dyDescent="0.25">
      <c r="A5" s="52" t="s">
        <v>0</v>
      </c>
      <c r="B5" s="99" t="s">
        <v>157</v>
      </c>
      <c r="C5" s="99"/>
      <c r="D5" s="99"/>
      <c r="E5" s="99"/>
      <c r="F5" s="99"/>
      <c r="G5" s="99"/>
      <c r="H5" s="99"/>
      <c r="I5" s="99"/>
      <c r="J5" s="99"/>
      <c r="K5" s="99"/>
    </row>
    <row r="6" spans="1:11" ht="36.75" customHeight="1" x14ac:dyDescent="0.25">
      <c r="A6" s="52" t="s">
        <v>1</v>
      </c>
      <c r="B6" s="100" t="s">
        <v>109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1" ht="30.75" customHeight="1" x14ac:dyDescent="0.25">
      <c r="A7" s="52" t="s">
        <v>2</v>
      </c>
      <c r="B7" s="100" t="s">
        <v>185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ht="18" customHeight="1" x14ac:dyDescent="0.25">
      <c r="A8" s="52" t="s">
        <v>111</v>
      </c>
      <c r="B8" s="101" t="s">
        <v>158</v>
      </c>
      <c r="C8" s="101"/>
      <c r="D8" s="101"/>
      <c r="E8" s="101"/>
      <c r="F8" s="101"/>
      <c r="G8" s="101"/>
      <c r="H8" s="101"/>
      <c r="I8" s="101"/>
      <c r="J8" s="101"/>
      <c r="K8" s="101"/>
    </row>
    <row r="9" spans="1:11" ht="18.75" customHeight="1" x14ac:dyDescent="0.25">
      <c r="A9" s="52" t="s">
        <v>3</v>
      </c>
      <c r="B9" s="102" t="s">
        <v>159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49.5" customHeight="1" x14ac:dyDescent="0.25">
      <c r="A10" s="52" t="s">
        <v>4</v>
      </c>
      <c r="B10" s="103" t="s">
        <v>110</v>
      </c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1" ht="48" customHeight="1" x14ac:dyDescent="0.25">
      <c r="A11" s="52" t="s">
        <v>18</v>
      </c>
      <c r="B11" s="93" t="s">
        <v>184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ht="12.75" customHeight="1" x14ac:dyDescent="0.25">
      <c r="A12" s="105" t="s">
        <v>19</v>
      </c>
      <c r="B12" s="107" t="s">
        <v>20</v>
      </c>
      <c r="C12" s="107"/>
      <c r="D12" s="108" t="s">
        <v>112</v>
      </c>
      <c r="E12" s="108"/>
      <c r="F12" s="108"/>
      <c r="G12" s="108"/>
      <c r="H12" s="108"/>
      <c r="I12" s="108"/>
      <c r="J12" s="108"/>
      <c r="K12" s="108"/>
    </row>
    <row r="13" spans="1:11" ht="14.25" customHeight="1" x14ac:dyDescent="0.25">
      <c r="A13" s="105"/>
      <c r="B13" s="107"/>
      <c r="C13" s="107"/>
      <c r="D13" s="38" t="s">
        <v>107</v>
      </c>
      <c r="E13" s="83" t="s">
        <v>13</v>
      </c>
      <c r="F13" s="83" t="s">
        <v>14</v>
      </c>
      <c r="G13" s="83" t="s">
        <v>15</v>
      </c>
      <c r="H13" s="83" t="s">
        <v>27</v>
      </c>
      <c r="I13" s="104" t="s">
        <v>108</v>
      </c>
      <c r="J13" s="104"/>
      <c r="K13" s="104"/>
    </row>
    <row r="14" spans="1:11" ht="19.5" customHeight="1" x14ac:dyDescent="0.25">
      <c r="A14" s="106"/>
      <c r="B14" s="92" t="s">
        <v>7</v>
      </c>
      <c r="C14" s="92"/>
      <c r="D14" s="36">
        <f>D15+D16+D17</f>
        <v>78894358.180000007</v>
      </c>
      <c r="E14" s="36">
        <f>E15+E16+E17</f>
        <v>20180774.18</v>
      </c>
      <c r="F14" s="36">
        <f t="shared" ref="F14" si="0">F15+F16+F17</f>
        <v>18701532</v>
      </c>
      <c r="G14" s="36">
        <f t="shared" ref="G14" si="1">G15+G16+G17</f>
        <v>18778688</v>
      </c>
      <c r="H14" s="36">
        <f t="shared" ref="H14" si="2">H15+H16+H17</f>
        <v>7077788</v>
      </c>
      <c r="I14" s="91">
        <f>I15+I16+I17+I18</f>
        <v>14155576</v>
      </c>
      <c r="J14" s="91"/>
      <c r="K14" s="91"/>
    </row>
    <row r="15" spans="1:11" ht="18" customHeight="1" x14ac:dyDescent="0.25">
      <c r="A15" s="106"/>
      <c r="B15" s="92" t="s">
        <v>8</v>
      </c>
      <c r="C15" s="92"/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91">
        <v>0</v>
      </c>
      <c r="J15" s="91"/>
      <c r="K15" s="91"/>
    </row>
    <row r="16" spans="1:11" ht="18.75" customHeight="1" x14ac:dyDescent="0.25">
      <c r="A16" s="106"/>
      <c r="B16" s="92" t="s">
        <v>9</v>
      </c>
      <c r="C16" s="92"/>
      <c r="D16" s="36">
        <f>E16+F16+G16+H16+I16</f>
        <v>35102700</v>
      </c>
      <c r="E16" s="36">
        <f>'Таблица 4'!B10</f>
        <v>11700900</v>
      </c>
      <c r="F16" s="36">
        <f>'Таблица 4'!C10</f>
        <v>11700900</v>
      </c>
      <c r="G16" s="36">
        <f>'Таблица 4'!D10</f>
        <v>11700900</v>
      </c>
      <c r="H16" s="36">
        <v>0</v>
      </c>
      <c r="I16" s="91">
        <v>0</v>
      </c>
      <c r="J16" s="91"/>
      <c r="K16" s="91"/>
    </row>
    <row r="17" spans="1:11" ht="18" customHeight="1" x14ac:dyDescent="0.25">
      <c r="A17" s="106"/>
      <c r="B17" s="92" t="s">
        <v>10</v>
      </c>
      <c r="C17" s="92"/>
      <c r="D17" s="36">
        <f>E17+F17+G17+H17+I17</f>
        <v>43791658.18</v>
      </c>
      <c r="E17" s="36">
        <f>'Таблица 4'!B11</f>
        <v>8479874.1799999997</v>
      </c>
      <c r="F17" s="36">
        <f>'Таблица 4'!C11</f>
        <v>7000632</v>
      </c>
      <c r="G17" s="36">
        <f>'Таблица 4'!D11</f>
        <v>7077788</v>
      </c>
      <c r="H17" s="36">
        <f>'Таблица 4'!E7</f>
        <v>7077788</v>
      </c>
      <c r="I17" s="91">
        <f>'Таблица 4'!F7+'Таблица 4'!G7</f>
        <v>14155576</v>
      </c>
      <c r="J17" s="91"/>
      <c r="K17" s="91"/>
    </row>
    <row r="18" spans="1:11" ht="17.25" customHeight="1" x14ac:dyDescent="0.25">
      <c r="A18" s="106"/>
      <c r="B18" s="92" t="s">
        <v>11</v>
      </c>
      <c r="C18" s="92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91">
        <v>0</v>
      </c>
      <c r="J18" s="91"/>
      <c r="K18" s="91"/>
    </row>
    <row r="19" spans="1:11" ht="21.75" customHeight="1" x14ac:dyDescent="0.25">
      <c r="A19" s="89" t="s">
        <v>21</v>
      </c>
      <c r="B19" s="90" t="s">
        <v>181</v>
      </c>
      <c r="C19" s="90"/>
      <c r="D19" s="90"/>
      <c r="E19" s="90"/>
      <c r="F19" s="90"/>
      <c r="G19" s="90"/>
      <c r="H19" s="90"/>
      <c r="I19" s="90"/>
      <c r="J19" s="90"/>
      <c r="K19" s="90"/>
    </row>
    <row r="20" spans="1:11" ht="26.25" customHeight="1" x14ac:dyDescent="0.25">
      <c r="A20" s="89"/>
      <c r="B20" s="90"/>
      <c r="C20" s="90"/>
      <c r="D20" s="90"/>
      <c r="E20" s="90"/>
      <c r="F20" s="90"/>
      <c r="G20" s="90"/>
      <c r="H20" s="90"/>
      <c r="I20" s="90"/>
      <c r="J20" s="90"/>
      <c r="K20" s="90"/>
    </row>
    <row r="21" spans="1:11" ht="30.75" customHeight="1" x14ac:dyDescent="0.25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90"/>
    </row>
  </sheetData>
  <mergeCells count="26">
    <mergeCell ref="B8:K8"/>
    <mergeCell ref="B9:K9"/>
    <mergeCell ref="B10:K10"/>
    <mergeCell ref="A4:K4"/>
    <mergeCell ref="I13:K13"/>
    <mergeCell ref="A12:A18"/>
    <mergeCell ref="B12:C13"/>
    <mergeCell ref="D12:K12"/>
    <mergeCell ref="B14:C14"/>
    <mergeCell ref="B15:C15"/>
    <mergeCell ref="B16:C16"/>
    <mergeCell ref="B17:C17"/>
    <mergeCell ref="I1:K1"/>
    <mergeCell ref="A3:K3"/>
    <mergeCell ref="B5:K5"/>
    <mergeCell ref="B6:K6"/>
    <mergeCell ref="B7:K7"/>
    <mergeCell ref="A19:A21"/>
    <mergeCell ref="B19:K21"/>
    <mergeCell ref="I18:K18"/>
    <mergeCell ref="B18:C18"/>
    <mergeCell ref="B11:K11"/>
    <mergeCell ref="I14:K14"/>
    <mergeCell ref="I15:K15"/>
    <mergeCell ref="I16:K16"/>
    <mergeCell ref="I17:K17"/>
  </mergeCells>
  <pageMargins left="1.1811023622047245" right="0.39370078740157483" top="0.78740157480314965" bottom="0.78740157480314965" header="0.31496062992125984" footer="0.31496062992125984"/>
  <pageSetup paperSize="9" scale="48" firstPageNumber="4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zoomScale="80" zoomScaleNormal="80" zoomScalePageLayoutView="70" workbookViewId="0">
      <selection activeCell="G12" sqref="G12"/>
    </sheetView>
  </sheetViews>
  <sheetFormatPr defaultRowHeight="15" x14ac:dyDescent="0.25"/>
  <cols>
    <col min="1" max="1" width="7.28515625" style="1" customWidth="1"/>
    <col min="2" max="2" width="42.5703125" style="1" customWidth="1"/>
    <col min="3" max="4" width="16.140625" style="1" customWidth="1"/>
    <col min="5" max="6" width="12.28515625" style="1" customWidth="1"/>
    <col min="7" max="8" width="13.28515625" style="1" customWidth="1"/>
    <col min="9" max="9" width="12.140625" style="1" customWidth="1"/>
    <col min="10" max="10" width="12.5703125" style="1" customWidth="1"/>
    <col min="11" max="11" width="11.140625" style="1" customWidth="1"/>
    <col min="12" max="12" width="13.140625" style="1" customWidth="1"/>
    <col min="13" max="13" width="44.140625" style="1" customWidth="1"/>
    <col min="14" max="14" width="33.140625" style="1" customWidth="1"/>
    <col min="15" max="15" width="19.42578125" style="1" customWidth="1"/>
    <col min="16" max="16" width="33.5703125" style="1" customWidth="1"/>
    <col min="17" max="16384" width="9.140625" style="1"/>
  </cols>
  <sheetData>
    <row r="1" spans="1:16" s="5" customFormat="1" ht="23.25" customHeight="1" x14ac:dyDescent="0.25">
      <c r="A1" s="3"/>
      <c r="B1" s="3"/>
      <c r="C1" s="3"/>
      <c r="D1" s="3"/>
      <c r="E1" s="3"/>
      <c r="F1" s="3"/>
      <c r="G1" s="3"/>
      <c r="H1" s="3"/>
      <c r="I1" s="3"/>
      <c r="J1" s="95"/>
      <c r="K1" s="95"/>
      <c r="L1" s="95"/>
      <c r="M1" s="95"/>
      <c r="N1" s="95"/>
      <c r="O1" s="95"/>
      <c r="P1" s="95"/>
    </row>
    <row r="2" spans="1:16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10"/>
      <c r="K2" s="10"/>
      <c r="L2" s="10"/>
      <c r="M2" s="3"/>
      <c r="N2" s="3"/>
      <c r="O2" s="3"/>
      <c r="P2" s="10"/>
    </row>
    <row r="3" spans="1:16" ht="30" customHeight="1" thickBot="1" x14ac:dyDescent="0.3">
      <c r="A3" s="98" t="s">
        <v>151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</row>
    <row r="4" spans="1:16" ht="30" customHeight="1" x14ac:dyDescent="0.25">
      <c r="A4" s="120" t="s">
        <v>5</v>
      </c>
      <c r="B4" s="109" t="s">
        <v>22</v>
      </c>
      <c r="C4" s="109" t="s">
        <v>23</v>
      </c>
      <c r="D4" s="109" t="s">
        <v>24</v>
      </c>
      <c r="E4" s="109" t="s">
        <v>6</v>
      </c>
      <c r="F4" s="109"/>
      <c r="G4" s="110" t="s">
        <v>30</v>
      </c>
      <c r="H4" s="110"/>
      <c r="I4" s="110"/>
      <c r="J4" s="110"/>
      <c r="K4" s="110"/>
      <c r="L4" s="110"/>
      <c r="M4" s="110" t="s">
        <v>31</v>
      </c>
      <c r="N4" s="109" t="s">
        <v>32</v>
      </c>
      <c r="O4" s="109" t="s">
        <v>33</v>
      </c>
      <c r="P4" s="115" t="s">
        <v>34</v>
      </c>
    </row>
    <row r="5" spans="1:16" ht="69.75" customHeight="1" x14ac:dyDescent="0.25">
      <c r="A5" s="121"/>
      <c r="B5" s="89"/>
      <c r="C5" s="89"/>
      <c r="D5" s="89"/>
      <c r="E5" s="13" t="s">
        <v>25</v>
      </c>
      <c r="F5" s="13" t="s">
        <v>26</v>
      </c>
      <c r="G5" s="9" t="s">
        <v>13</v>
      </c>
      <c r="H5" s="9" t="s">
        <v>14</v>
      </c>
      <c r="I5" s="9" t="s">
        <v>15</v>
      </c>
      <c r="J5" s="9" t="s">
        <v>27</v>
      </c>
      <c r="K5" s="9" t="s">
        <v>28</v>
      </c>
      <c r="L5" s="9" t="s">
        <v>29</v>
      </c>
      <c r="M5" s="111"/>
      <c r="N5" s="89"/>
      <c r="O5" s="89"/>
      <c r="P5" s="116"/>
    </row>
    <row r="6" spans="1:16" ht="30" customHeight="1" x14ac:dyDescent="0.25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9" t="s">
        <v>16</v>
      </c>
      <c r="H6" s="9" t="s">
        <v>36</v>
      </c>
      <c r="I6" s="9" t="s">
        <v>37</v>
      </c>
      <c r="J6" s="9" t="s">
        <v>38</v>
      </c>
      <c r="K6" s="9" t="s">
        <v>39</v>
      </c>
      <c r="L6" s="9" t="s">
        <v>40</v>
      </c>
      <c r="M6" s="9" t="s">
        <v>41</v>
      </c>
      <c r="N6" s="17" t="s">
        <v>42</v>
      </c>
      <c r="O6" s="17" t="s">
        <v>43</v>
      </c>
      <c r="P6" s="18" t="s">
        <v>44</v>
      </c>
    </row>
    <row r="7" spans="1:16" ht="30" customHeight="1" x14ac:dyDescent="0.25">
      <c r="A7" s="117" t="s">
        <v>119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</row>
    <row r="8" spans="1:16" ht="67.5" customHeight="1" x14ac:dyDescent="0.25">
      <c r="A8" s="15" t="s">
        <v>45</v>
      </c>
      <c r="B8" s="40" t="s">
        <v>123</v>
      </c>
      <c r="C8" s="112" t="s">
        <v>136</v>
      </c>
      <c r="D8" s="14" t="s">
        <v>121</v>
      </c>
      <c r="E8" s="57">
        <v>72.8</v>
      </c>
      <c r="F8" s="56" t="s">
        <v>172</v>
      </c>
      <c r="G8" s="8">
        <f t="shared" ref="G8:L8" si="0">G9/G10*100</f>
        <v>77.136563876651991</v>
      </c>
      <c r="H8" s="8">
        <f t="shared" si="0"/>
        <v>77.136563876651991</v>
      </c>
      <c r="I8" s="8">
        <f t="shared" si="0"/>
        <v>77.136563876651991</v>
      </c>
      <c r="J8" s="8">
        <f t="shared" si="0"/>
        <v>77.136563876651991</v>
      </c>
      <c r="K8" s="8">
        <f t="shared" si="0"/>
        <v>77.136563876651991</v>
      </c>
      <c r="L8" s="8">
        <f t="shared" si="0"/>
        <v>77.136563876651991</v>
      </c>
      <c r="M8" s="125" t="s">
        <v>161</v>
      </c>
      <c r="N8" s="131" t="s">
        <v>133</v>
      </c>
      <c r="O8" s="13" t="s">
        <v>130</v>
      </c>
      <c r="P8" s="62" t="s">
        <v>176</v>
      </c>
    </row>
    <row r="9" spans="1:16" ht="63" customHeight="1" x14ac:dyDescent="0.25">
      <c r="A9" s="15" t="s">
        <v>114</v>
      </c>
      <c r="B9" s="41" t="s">
        <v>124</v>
      </c>
      <c r="C9" s="113"/>
      <c r="D9" s="14" t="s">
        <v>120</v>
      </c>
      <c r="E9" s="58">
        <v>1645</v>
      </c>
      <c r="F9" s="56" t="s">
        <v>172</v>
      </c>
      <c r="G9" s="61">
        <v>1751</v>
      </c>
      <c r="H9" s="61">
        <v>1751</v>
      </c>
      <c r="I9" s="61">
        <v>1751</v>
      </c>
      <c r="J9" s="61">
        <v>1751</v>
      </c>
      <c r="K9" s="61">
        <v>1751</v>
      </c>
      <c r="L9" s="61">
        <v>1751</v>
      </c>
      <c r="M9" s="126"/>
      <c r="N9" s="132"/>
      <c r="O9" s="13" t="s">
        <v>130</v>
      </c>
      <c r="P9" s="62" t="s">
        <v>176</v>
      </c>
    </row>
    <row r="10" spans="1:16" ht="78.75" customHeight="1" x14ac:dyDescent="0.25">
      <c r="A10" s="15" t="s">
        <v>115</v>
      </c>
      <c r="B10" s="41" t="s">
        <v>160</v>
      </c>
      <c r="C10" s="114"/>
      <c r="D10" s="14" t="s">
        <v>120</v>
      </c>
      <c r="E10" s="58">
        <v>2208</v>
      </c>
      <c r="F10" s="56" t="s">
        <v>172</v>
      </c>
      <c r="G10" s="61">
        <v>2270</v>
      </c>
      <c r="H10" s="61">
        <v>2270</v>
      </c>
      <c r="I10" s="61">
        <v>2270</v>
      </c>
      <c r="J10" s="61">
        <v>2270</v>
      </c>
      <c r="K10" s="61">
        <v>2270</v>
      </c>
      <c r="L10" s="61">
        <v>2270</v>
      </c>
      <c r="M10" s="127"/>
      <c r="N10" s="133"/>
      <c r="O10" s="53" t="s">
        <v>130</v>
      </c>
      <c r="P10" s="62" t="s">
        <v>176</v>
      </c>
    </row>
    <row r="11" spans="1:16" ht="60" customHeight="1" x14ac:dyDescent="0.25">
      <c r="A11" s="37" t="s">
        <v>142</v>
      </c>
      <c r="B11" s="43" t="s">
        <v>125</v>
      </c>
      <c r="C11" s="122" t="s">
        <v>136</v>
      </c>
      <c r="D11" s="14" t="s">
        <v>121</v>
      </c>
      <c r="E11" s="88">
        <v>89.6</v>
      </c>
      <c r="F11" s="56" t="s">
        <v>172</v>
      </c>
      <c r="G11" s="80">
        <f t="shared" ref="G11:L11" si="1">G12/G13*100</f>
        <v>91.541850220264323</v>
      </c>
      <c r="H11" s="80">
        <f t="shared" si="1"/>
        <v>91.541850220264323</v>
      </c>
      <c r="I11" s="80">
        <f t="shared" si="1"/>
        <v>91.541850220264323</v>
      </c>
      <c r="J11" s="80">
        <f t="shared" si="1"/>
        <v>91.541850220264323</v>
      </c>
      <c r="K11" s="80">
        <f t="shared" si="1"/>
        <v>91.541850220264323</v>
      </c>
      <c r="L11" s="80">
        <f t="shared" si="1"/>
        <v>91.541850220264323</v>
      </c>
      <c r="M11" s="128" t="s">
        <v>162</v>
      </c>
      <c r="N11" s="134" t="s">
        <v>133</v>
      </c>
      <c r="O11" s="53" t="s">
        <v>130</v>
      </c>
      <c r="P11" s="62" t="s">
        <v>176</v>
      </c>
    </row>
    <row r="12" spans="1:16" ht="65.25" customHeight="1" x14ac:dyDescent="0.25">
      <c r="A12" s="37" t="s">
        <v>143</v>
      </c>
      <c r="B12" s="42" t="s">
        <v>126</v>
      </c>
      <c r="C12" s="123"/>
      <c r="D12" s="14" t="s">
        <v>120</v>
      </c>
      <c r="E12" s="59" t="s">
        <v>173</v>
      </c>
      <c r="F12" s="56" t="s">
        <v>172</v>
      </c>
      <c r="G12" s="46">
        <v>2078</v>
      </c>
      <c r="H12" s="46">
        <v>2078</v>
      </c>
      <c r="I12" s="46">
        <v>2078</v>
      </c>
      <c r="J12" s="46">
        <v>2078</v>
      </c>
      <c r="K12" s="46">
        <v>2078</v>
      </c>
      <c r="L12" s="46">
        <v>2078</v>
      </c>
      <c r="M12" s="129"/>
      <c r="N12" s="135"/>
      <c r="O12" s="53" t="s">
        <v>130</v>
      </c>
      <c r="P12" s="62" t="s">
        <v>176</v>
      </c>
    </row>
    <row r="13" spans="1:16" ht="69" customHeight="1" x14ac:dyDescent="0.25">
      <c r="A13" s="37" t="s">
        <v>144</v>
      </c>
      <c r="B13" s="42" t="s">
        <v>127</v>
      </c>
      <c r="C13" s="124"/>
      <c r="D13" s="14" t="s">
        <v>120</v>
      </c>
      <c r="E13" s="59" t="s">
        <v>174</v>
      </c>
      <c r="F13" s="56" t="s">
        <v>172</v>
      </c>
      <c r="G13" s="46">
        <v>2270</v>
      </c>
      <c r="H13" s="46">
        <v>2270</v>
      </c>
      <c r="I13" s="46">
        <v>2270</v>
      </c>
      <c r="J13" s="46">
        <v>2270</v>
      </c>
      <c r="K13" s="46">
        <v>2270</v>
      </c>
      <c r="L13" s="46">
        <v>2270</v>
      </c>
      <c r="M13" s="130"/>
      <c r="N13" s="136"/>
      <c r="O13" s="53" t="s">
        <v>130</v>
      </c>
      <c r="P13" s="62" t="s">
        <v>176</v>
      </c>
    </row>
    <row r="14" spans="1:16" ht="63.75" customHeight="1" x14ac:dyDescent="0.25">
      <c r="A14" s="37" t="s">
        <v>116</v>
      </c>
      <c r="B14" s="43" t="s">
        <v>128</v>
      </c>
      <c r="C14" s="2" t="s">
        <v>136</v>
      </c>
      <c r="D14" s="14" t="s">
        <v>120</v>
      </c>
      <c r="E14" s="59" t="s">
        <v>175</v>
      </c>
      <c r="F14" s="56" t="s">
        <v>172</v>
      </c>
      <c r="G14" s="46">
        <v>120</v>
      </c>
      <c r="H14" s="46">
        <v>120</v>
      </c>
      <c r="I14" s="46">
        <v>120</v>
      </c>
      <c r="J14" s="46">
        <v>120</v>
      </c>
      <c r="K14" s="46">
        <v>120</v>
      </c>
      <c r="L14" s="46">
        <v>120</v>
      </c>
      <c r="M14" s="54" t="s">
        <v>131</v>
      </c>
      <c r="N14" s="39" t="s">
        <v>135</v>
      </c>
      <c r="O14" s="53" t="s">
        <v>130</v>
      </c>
      <c r="P14" s="62" t="s">
        <v>176</v>
      </c>
    </row>
    <row r="15" spans="1:16" ht="81" customHeight="1" x14ac:dyDescent="0.25">
      <c r="A15" s="37" t="s">
        <v>117</v>
      </c>
      <c r="B15" s="43" t="s">
        <v>129</v>
      </c>
      <c r="C15" s="2" t="s">
        <v>136</v>
      </c>
      <c r="D15" s="14" t="s">
        <v>122</v>
      </c>
      <c r="E15" s="60">
        <v>3</v>
      </c>
      <c r="F15" s="56" t="s">
        <v>172</v>
      </c>
      <c r="G15" s="45">
        <v>4</v>
      </c>
      <c r="H15" s="45">
        <v>4</v>
      </c>
      <c r="I15" s="45">
        <v>4</v>
      </c>
      <c r="J15" s="45">
        <v>4</v>
      </c>
      <c r="K15" s="45">
        <v>4</v>
      </c>
      <c r="L15" s="45">
        <v>4</v>
      </c>
      <c r="M15" s="54" t="s">
        <v>132</v>
      </c>
      <c r="N15" s="39" t="s">
        <v>134</v>
      </c>
      <c r="O15" s="53" t="s">
        <v>130</v>
      </c>
      <c r="P15" s="62" t="s">
        <v>176</v>
      </c>
    </row>
    <row r="16" spans="1:16" ht="184.5" customHeight="1" x14ac:dyDescent="0.25">
      <c r="A16" s="9" t="s">
        <v>118</v>
      </c>
      <c r="B16" s="44" t="s">
        <v>146</v>
      </c>
      <c r="C16" s="2" t="s">
        <v>136</v>
      </c>
      <c r="D16" s="14" t="s">
        <v>122</v>
      </c>
      <c r="E16" s="59">
        <v>1</v>
      </c>
      <c r="F16" s="56" t="s">
        <v>172</v>
      </c>
      <c r="G16" s="46">
        <v>1</v>
      </c>
      <c r="H16" s="46">
        <v>1</v>
      </c>
      <c r="I16" s="46">
        <v>1</v>
      </c>
      <c r="J16" s="46">
        <v>1</v>
      </c>
      <c r="K16" s="46">
        <v>1</v>
      </c>
      <c r="L16" s="46">
        <v>1</v>
      </c>
      <c r="M16" s="39" t="s">
        <v>145</v>
      </c>
      <c r="N16" s="39" t="s">
        <v>135</v>
      </c>
      <c r="O16" s="53" t="s">
        <v>130</v>
      </c>
      <c r="P16" s="62" t="s">
        <v>176</v>
      </c>
    </row>
  </sheetData>
  <mergeCells count="19">
    <mergeCell ref="C11:C13"/>
    <mergeCell ref="M8:M10"/>
    <mergeCell ref="M11:M13"/>
    <mergeCell ref="N8:N10"/>
    <mergeCell ref="N11:N13"/>
    <mergeCell ref="E4:F4"/>
    <mergeCell ref="M4:M5"/>
    <mergeCell ref="G4:L4"/>
    <mergeCell ref="J1:P1"/>
    <mergeCell ref="C8:C10"/>
    <mergeCell ref="A3:P3"/>
    <mergeCell ref="N4:N5"/>
    <mergeCell ref="O4:O5"/>
    <mergeCell ref="P4:P5"/>
    <mergeCell ref="A7:P7"/>
    <mergeCell ref="A4:A5"/>
    <mergeCell ref="B4:B5"/>
    <mergeCell ref="C4:C5"/>
    <mergeCell ref="D4:D5"/>
  </mergeCells>
  <pageMargins left="1.1811023622047245" right="0.39370078740157483" top="0.78740157480314965" bottom="0.78740157480314965" header="0.31496062992125984" footer="0.31496062992125984"/>
  <pageSetup paperSize="9" scale="41" firstPageNumber="5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70" zoomScaleNormal="70" zoomScalePageLayoutView="70" workbookViewId="0">
      <selection activeCell="D46" sqref="D46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1" customWidth="1"/>
    <col min="12" max="12" width="16.85546875" style="1" customWidth="1"/>
    <col min="13" max="13" width="19.42578125" style="1" customWidth="1"/>
    <col min="14" max="14" width="22.42578125" style="1" customWidth="1"/>
    <col min="15" max="16384" width="9.140625" style="1"/>
  </cols>
  <sheetData>
    <row r="1" spans="1:14" s="5" customFormat="1" ht="44.25" customHeight="1" x14ac:dyDescent="0.25">
      <c r="A1" s="3"/>
      <c r="B1" s="3"/>
      <c r="C1" s="3"/>
      <c r="D1" s="3"/>
      <c r="E1" s="3"/>
      <c r="F1" s="3"/>
      <c r="G1" s="3"/>
      <c r="H1" s="3"/>
      <c r="I1" s="95"/>
      <c r="J1" s="95"/>
      <c r="K1" s="95"/>
      <c r="L1" s="95"/>
      <c r="M1" s="95"/>
      <c r="N1" s="95"/>
    </row>
    <row r="2" spans="1:14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10"/>
      <c r="J2" s="10"/>
      <c r="K2" s="10"/>
      <c r="L2" s="3"/>
      <c r="M2" s="3"/>
      <c r="N2" s="10"/>
    </row>
    <row r="3" spans="1:14" ht="30" customHeight="1" thickBot="1" x14ac:dyDescent="0.3">
      <c r="A3" s="98" t="s">
        <v>152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ht="30" customHeight="1" x14ac:dyDescent="0.25">
      <c r="A4" s="144" t="s">
        <v>5</v>
      </c>
      <c r="B4" s="146" t="s">
        <v>22</v>
      </c>
      <c r="C4" s="146" t="s">
        <v>23</v>
      </c>
      <c r="D4" s="146" t="s">
        <v>24</v>
      </c>
      <c r="E4" s="142" t="s">
        <v>6</v>
      </c>
      <c r="F4" s="148" t="s">
        <v>54</v>
      </c>
      <c r="G4" s="148"/>
      <c r="H4" s="148"/>
      <c r="I4" s="148"/>
      <c r="J4" s="148"/>
      <c r="K4" s="148"/>
      <c r="L4" s="146" t="s">
        <v>53</v>
      </c>
      <c r="M4" s="146" t="s">
        <v>32</v>
      </c>
      <c r="N4" s="137" t="s">
        <v>34</v>
      </c>
    </row>
    <row r="5" spans="1:14" ht="69.75" customHeight="1" x14ac:dyDescent="0.25">
      <c r="A5" s="145"/>
      <c r="B5" s="147"/>
      <c r="C5" s="147"/>
      <c r="D5" s="147"/>
      <c r="E5" s="143"/>
      <c r="F5" s="19" t="s">
        <v>55</v>
      </c>
      <c r="G5" s="19" t="s">
        <v>56</v>
      </c>
      <c r="H5" s="19" t="s">
        <v>57</v>
      </c>
      <c r="I5" s="19" t="s">
        <v>57</v>
      </c>
      <c r="J5" s="19" t="s">
        <v>57</v>
      </c>
      <c r="K5" s="19" t="s">
        <v>58</v>
      </c>
      <c r="L5" s="149"/>
      <c r="M5" s="147"/>
      <c r="N5" s="138"/>
    </row>
    <row r="6" spans="1:14" ht="34.5" customHeight="1" x14ac:dyDescent="0.25">
      <c r="A6" s="20" t="s">
        <v>45</v>
      </c>
      <c r="B6" s="21" t="s">
        <v>46</v>
      </c>
      <c r="C6" s="21" t="s">
        <v>47</v>
      </c>
      <c r="D6" s="21" t="s">
        <v>48</v>
      </c>
      <c r="E6" s="21" t="s">
        <v>49</v>
      </c>
      <c r="F6" s="19" t="s">
        <v>17</v>
      </c>
      <c r="G6" s="19" t="s">
        <v>16</v>
      </c>
      <c r="H6" s="19" t="s">
        <v>36</v>
      </c>
      <c r="I6" s="19" t="s">
        <v>37</v>
      </c>
      <c r="J6" s="19" t="s">
        <v>38</v>
      </c>
      <c r="K6" s="19" t="s">
        <v>39</v>
      </c>
      <c r="L6" s="19" t="s">
        <v>40</v>
      </c>
      <c r="M6" s="21" t="s">
        <v>41</v>
      </c>
      <c r="N6" s="22" t="s">
        <v>42</v>
      </c>
    </row>
    <row r="7" spans="1:14" ht="34.5" customHeight="1" x14ac:dyDescent="0.25">
      <c r="A7" s="20" t="s">
        <v>52</v>
      </c>
      <c r="B7" s="139" t="s">
        <v>51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1"/>
    </row>
    <row r="8" spans="1:14" ht="39" customHeight="1" x14ac:dyDescent="0.25">
      <c r="A8" s="23" t="s">
        <v>12</v>
      </c>
      <c r="B8" s="24" t="s">
        <v>130</v>
      </c>
      <c r="C8" s="24" t="s">
        <v>130</v>
      </c>
      <c r="D8" s="24" t="s">
        <v>130</v>
      </c>
      <c r="E8" s="24" t="s">
        <v>130</v>
      </c>
      <c r="F8" s="24" t="s">
        <v>130</v>
      </c>
      <c r="G8" s="24" t="s">
        <v>130</v>
      </c>
      <c r="H8" s="24" t="s">
        <v>130</v>
      </c>
      <c r="I8" s="24" t="s">
        <v>130</v>
      </c>
      <c r="J8" s="24" t="s">
        <v>130</v>
      </c>
      <c r="K8" s="24" t="s">
        <v>130</v>
      </c>
      <c r="L8" s="24" t="s">
        <v>130</v>
      </c>
      <c r="M8" s="24" t="s">
        <v>130</v>
      </c>
      <c r="N8" s="24" t="s">
        <v>130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6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zoomScale="80" zoomScaleNormal="80" zoomScaleSheetLayoutView="85" zoomScalePageLayoutView="55" workbookViewId="0">
      <pane xSplit="4" topLeftCell="E1" activePane="topRight" state="frozen"/>
      <selection pane="topRight" activeCell="B11" sqref="B11:C11"/>
    </sheetView>
  </sheetViews>
  <sheetFormatPr defaultRowHeight="15" x14ac:dyDescent="0.25"/>
  <cols>
    <col min="1" max="1" width="8.28515625" style="7" customWidth="1"/>
    <col min="2" max="2" width="59.42578125" style="7" customWidth="1"/>
    <col min="3" max="3" width="79.42578125" style="7" customWidth="1"/>
    <col min="4" max="4" width="83.7109375" style="7" customWidth="1"/>
    <col min="5" max="16384" width="9.140625" style="7"/>
  </cols>
  <sheetData>
    <row r="1" spans="1:4" s="5" customFormat="1" ht="28.5" customHeight="1" x14ac:dyDescent="0.25">
      <c r="A1" s="3"/>
      <c r="B1" s="3"/>
      <c r="C1" s="3"/>
      <c r="D1" s="11"/>
    </row>
    <row r="2" spans="1:4" s="5" customFormat="1" ht="27.75" customHeight="1" x14ac:dyDescent="0.3">
      <c r="A2" s="150" t="s">
        <v>153</v>
      </c>
      <c r="B2" s="150"/>
      <c r="C2" s="150"/>
      <c r="D2" s="150"/>
    </row>
    <row r="3" spans="1:4" s="5" customFormat="1" ht="28.5" customHeight="1" x14ac:dyDescent="0.25">
      <c r="A3" s="151" t="s">
        <v>5</v>
      </c>
      <c r="B3" s="151" t="s">
        <v>59</v>
      </c>
      <c r="C3" s="112" t="s">
        <v>60</v>
      </c>
      <c r="D3" s="151" t="s">
        <v>61</v>
      </c>
    </row>
    <row r="4" spans="1:4" s="5" customFormat="1" ht="12.75" customHeight="1" x14ac:dyDescent="0.25">
      <c r="A4" s="151"/>
      <c r="B4" s="151"/>
      <c r="C4" s="113"/>
      <c r="D4" s="151"/>
    </row>
    <row r="5" spans="1:4" s="5" customFormat="1" ht="15" customHeight="1" x14ac:dyDescent="0.25">
      <c r="A5" s="151"/>
      <c r="B5" s="151"/>
      <c r="C5" s="114"/>
      <c r="D5" s="151"/>
    </row>
    <row r="6" spans="1:4" s="5" customFormat="1" ht="16.5" customHeight="1" x14ac:dyDescent="0.25">
      <c r="A6" s="12">
        <v>1</v>
      </c>
      <c r="B6" s="12">
        <v>2</v>
      </c>
      <c r="C6" s="12" t="s">
        <v>47</v>
      </c>
      <c r="D6" s="12" t="s">
        <v>48</v>
      </c>
    </row>
    <row r="7" spans="1:4" s="5" customFormat="1" ht="16.5" customHeight="1" x14ac:dyDescent="0.25">
      <c r="A7" s="12" t="s">
        <v>52</v>
      </c>
      <c r="B7" s="153" t="s">
        <v>169</v>
      </c>
      <c r="C7" s="153"/>
      <c r="D7" s="153"/>
    </row>
    <row r="8" spans="1:4" s="5" customFormat="1" ht="25.5" customHeight="1" x14ac:dyDescent="0.25">
      <c r="A8" s="68" t="s">
        <v>114</v>
      </c>
      <c r="B8" s="64" t="s">
        <v>164</v>
      </c>
      <c r="C8" s="64"/>
      <c r="D8" s="64"/>
    </row>
    <row r="9" spans="1:4" s="5" customFormat="1" ht="20.25" customHeight="1" x14ac:dyDescent="0.25">
      <c r="A9" s="69"/>
      <c r="B9" s="154" t="s">
        <v>138</v>
      </c>
      <c r="C9" s="155"/>
      <c r="D9" s="65" t="s">
        <v>168</v>
      </c>
    </row>
    <row r="10" spans="1:4" s="5" customFormat="1" ht="97.5" customHeight="1" x14ac:dyDescent="0.25">
      <c r="A10" s="70" t="s">
        <v>170</v>
      </c>
      <c r="B10" s="63" t="s">
        <v>163</v>
      </c>
      <c r="C10" s="66" t="s">
        <v>150</v>
      </c>
      <c r="D10" s="66" t="s">
        <v>129</v>
      </c>
    </row>
    <row r="11" spans="1:4" s="5" customFormat="1" ht="25.5" customHeight="1" x14ac:dyDescent="0.25">
      <c r="A11" s="71" t="s">
        <v>115</v>
      </c>
      <c r="B11" s="156" t="s">
        <v>166</v>
      </c>
      <c r="C11" s="157"/>
      <c r="D11" s="64"/>
    </row>
    <row r="12" spans="1:4" s="5" customFormat="1" ht="36.75" customHeight="1" x14ac:dyDescent="0.25">
      <c r="A12" s="55"/>
      <c r="B12" s="158" t="s">
        <v>139</v>
      </c>
      <c r="C12" s="158"/>
      <c r="D12" s="67" t="s">
        <v>168</v>
      </c>
    </row>
    <row r="13" spans="1:4" ht="194.25" customHeight="1" x14ac:dyDescent="0.25">
      <c r="A13" s="12" t="s">
        <v>177</v>
      </c>
      <c r="B13" s="63" t="s">
        <v>165</v>
      </c>
      <c r="C13" s="40" t="s">
        <v>147</v>
      </c>
      <c r="D13" s="40" t="s">
        <v>148</v>
      </c>
    </row>
    <row r="14" spans="1:4" ht="15.75" x14ac:dyDescent="0.25">
      <c r="A14" s="71" t="s">
        <v>178</v>
      </c>
      <c r="B14" s="159" t="s">
        <v>182</v>
      </c>
      <c r="C14" s="159"/>
      <c r="D14" s="73"/>
    </row>
    <row r="15" spans="1:4" ht="15.75" x14ac:dyDescent="0.25">
      <c r="A15" s="72"/>
      <c r="B15" s="152" t="s">
        <v>137</v>
      </c>
      <c r="C15" s="152"/>
      <c r="D15" s="67" t="s">
        <v>168</v>
      </c>
    </row>
    <row r="16" spans="1:4" ht="77.25" customHeight="1" x14ac:dyDescent="0.25">
      <c r="A16" s="12" t="s">
        <v>179</v>
      </c>
      <c r="B16" s="63" t="s">
        <v>167</v>
      </c>
      <c r="C16" s="40" t="s">
        <v>149</v>
      </c>
      <c r="D16" s="40" t="s">
        <v>128</v>
      </c>
    </row>
  </sheetData>
  <mergeCells count="11">
    <mergeCell ref="B15:C15"/>
    <mergeCell ref="B7:D7"/>
    <mergeCell ref="B9:C9"/>
    <mergeCell ref="B11:C11"/>
    <mergeCell ref="B12:C12"/>
    <mergeCell ref="B14:C14"/>
    <mergeCell ref="A2:D2"/>
    <mergeCell ref="A3:A5"/>
    <mergeCell ref="B3:B5"/>
    <mergeCell ref="D3:D5"/>
    <mergeCell ref="C3:C5"/>
  </mergeCells>
  <pageMargins left="1.1811023622047245" right="0.39370078740157483" top="0.78740157480314965" bottom="0.78740157480314965" header="0.31496062992125984" footer="0.31496062992125984"/>
  <pageSetup paperSize="9" scale="55" firstPageNumber="7" fitToHeight="5" orientation="landscape" useFirstPageNumber="1" verticalDpi="18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70" zoomScaleNormal="70" zoomScaleSheetLayoutView="85" zoomScalePageLayoutView="55" workbookViewId="0">
      <pane xSplit="1" topLeftCell="B1" activePane="topRight" state="frozen"/>
      <selection pane="topRight" activeCell="B7" sqref="B7:G7"/>
    </sheetView>
  </sheetViews>
  <sheetFormatPr defaultRowHeight="15" x14ac:dyDescent="0.25"/>
  <cols>
    <col min="1" max="1" width="77" style="7" customWidth="1"/>
    <col min="2" max="7" width="16.28515625" style="7" customWidth="1"/>
    <col min="8" max="8" width="22.42578125" style="7" customWidth="1"/>
    <col min="9" max="11" width="9.140625" style="7"/>
    <col min="12" max="12" width="10.7109375" style="7" bestFit="1" customWidth="1"/>
    <col min="13" max="16384" width="9.140625" style="7"/>
  </cols>
  <sheetData>
    <row r="1" spans="1:8" s="5" customFormat="1" ht="9" customHeight="1" x14ac:dyDescent="0.25">
      <c r="A1" s="3"/>
      <c r="B1" s="3"/>
      <c r="C1" s="11"/>
      <c r="D1" s="10"/>
      <c r="E1" s="160"/>
      <c r="F1" s="160"/>
      <c r="G1" s="160"/>
    </row>
    <row r="2" spans="1:8" s="5" customFormat="1" ht="14.25" customHeight="1" x14ac:dyDescent="0.25">
      <c r="A2" s="3"/>
      <c r="B2" s="3"/>
      <c r="C2" s="11"/>
      <c r="D2" s="10"/>
      <c r="E2" s="11"/>
      <c r="F2" s="95"/>
      <c r="G2" s="95"/>
    </row>
    <row r="3" spans="1:8" s="5" customFormat="1" ht="27.75" customHeight="1" x14ac:dyDescent="0.25">
      <c r="A3" s="161" t="s">
        <v>154</v>
      </c>
      <c r="B3" s="161"/>
      <c r="C3" s="161"/>
      <c r="D3" s="161"/>
      <c r="E3" s="161"/>
      <c r="F3" s="161"/>
      <c r="G3" s="161"/>
    </row>
    <row r="4" spans="1:8" s="5" customFormat="1" ht="21" customHeight="1" x14ac:dyDescent="0.25">
      <c r="A4" s="151" t="s">
        <v>62</v>
      </c>
      <c r="B4" s="162" t="s">
        <v>63</v>
      </c>
      <c r="C4" s="163"/>
      <c r="D4" s="163"/>
      <c r="E4" s="163"/>
      <c r="F4" s="163"/>
      <c r="G4" s="163"/>
      <c r="H4" s="164"/>
    </row>
    <row r="5" spans="1:8" s="5" customFormat="1" ht="27" customHeight="1" x14ac:dyDescent="0.25">
      <c r="A5" s="151"/>
      <c r="B5" s="12">
        <v>2025</v>
      </c>
      <c r="C5" s="12">
        <v>2026</v>
      </c>
      <c r="D5" s="12">
        <v>2027</v>
      </c>
      <c r="E5" s="12">
        <v>2028</v>
      </c>
      <c r="F5" s="12">
        <v>2029</v>
      </c>
      <c r="G5" s="12">
        <v>2030</v>
      </c>
      <c r="H5" s="86" t="s">
        <v>7</v>
      </c>
    </row>
    <row r="6" spans="1:8" s="5" customFormat="1" ht="24" customHeight="1" x14ac:dyDescent="0.25">
      <c r="A6" s="12" t="s">
        <v>45</v>
      </c>
      <c r="B6" s="12" t="s">
        <v>46</v>
      </c>
      <c r="C6" s="12" t="s">
        <v>47</v>
      </c>
      <c r="D6" s="12" t="s">
        <v>48</v>
      </c>
      <c r="E6" s="12" t="s">
        <v>49</v>
      </c>
      <c r="F6" s="12" t="s">
        <v>17</v>
      </c>
      <c r="G6" s="12" t="s">
        <v>16</v>
      </c>
      <c r="H6" s="84">
        <v>8</v>
      </c>
    </row>
    <row r="7" spans="1:8" s="5" customFormat="1" ht="24" customHeight="1" x14ac:dyDescent="0.25">
      <c r="A7" s="48" t="s">
        <v>64</v>
      </c>
      <c r="B7" s="82">
        <f>B9+B10+B11+B12+B13</f>
        <v>20180774.18</v>
      </c>
      <c r="C7" s="82">
        <f t="shared" ref="C7:G7" si="0">C9+C10+C11</f>
        <v>18701532</v>
      </c>
      <c r="D7" s="82">
        <f t="shared" si="0"/>
        <v>18778688</v>
      </c>
      <c r="E7" s="82">
        <f t="shared" si="0"/>
        <v>7077788</v>
      </c>
      <c r="F7" s="82">
        <f t="shared" si="0"/>
        <v>7077788</v>
      </c>
      <c r="G7" s="82">
        <f t="shared" si="0"/>
        <v>7077788</v>
      </c>
      <c r="H7" s="81">
        <f>G7+F7+E7+D7+C7+B7</f>
        <v>78894358.180000007</v>
      </c>
    </row>
    <row r="8" spans="1:8" s="5" customFormat="1" ht="22.5" customHeight="1" x14ac:dyDescent="0.25">
      <c r="A8" s="26" t="s">
        <v>65</v>
      </c>
      <c r="B8" s="6"/>
      <c r="C8" s="6"/>
      <c r="D8" s="6"/>
      <c r="E8" s="6"/>
      <c r="F8" s="6"/>
      <c r="G8" s="6"/>
      <c r="H8" s="85"/>
    </row>
    <row r="9" spans="1:8" s="5" customFormat="1" ht="19.5" customHeight="1" x14ac:dyDescent="0.25">
      <c r="A9" s="26" t="s">
        <v>66</v>
      </c>
      <c r="B9" s="6">
        <f t="shared" ref="B9:C11" si="1">B16+B23+B30</f>
        <v>0</v>
      </c>
      <c r="C9" s="6">
        <f t="shared" si="1"/>
        <v>0</v>
      </c>
      <c r="D9" s="6">
        <f t="shared" ref="D9:D10" si="2">D16+D23+D30</f>
        <v>0</v>
      </c>
      <c r="E9" s="6">
        <f t="shared" ref="E9:G10" si="3">E16+E23+E30</f>
        <v>0</v>
      </c>
      <c r="F9" s="6">
        <f t="shared" si="3"/>
        <v>0</v>
      </c>
      <c r="G9" s="6">
        <f t="shared" si="3"/>
        <v>0</v>
      </c>
      <c r="H9" s="87">
        <f t="shared" ref="H9:H14" si="4">G9+F9+E9+D9+C9+B9</f>
        <v>0</v>
      </c>
    </row>
    <row r="10" spans="1:8" s="5" customFormat="1" ht="24" customHeight="1" x14ac:dyDescent="0.25">
      <c r="A10" s="26" t="s">
        <v>67</v>
      </c>
      <c r="B10" s="6">
        <f>B17+B24+B31</f>
        <v>11700900</v>
      </c>
      <c r="C10" s="6">
        <f>C17+C24+C31</f>
        <v>11700900</v>
      </c>
      <c r="D10" s="6">
        <f t="shared" si="2"/>
        <v>11700900</v>
      </c>
      <c r="E10" s="6">
        <f t="shared" si="3"/>
        <v>0</v>
      </c>
      <c r="F10" s="6">
        <f t="shared" si="3"/>
        <v>0</v>
      </c>
      <c r="G10" s="6">
        <f t="shared" si="3"/>
        <v>0</v>
      </c>
      <c r="H10" s="87">
        <f t="shared" si="4"/>
        <v>35102700</v>
      </c>
    </row>
    <row r="11" spans="1:8" s="5" customFormat="1" ht="23.25" customHeight="1" x14ac:dyDescent="0.25">
      <c r="A11" s="26" t="s">
        <v>68</v>
      </c>
      <c r="B11" s="6">
        <f t="shared" si="1"/>
        <v>8479874.1799999997</v>
      </c>
      <c r="C11" s="6">
        <f>C18+C25+C32</f>
        <v>7000632</v>
      </c>
      <c r="D11" s="6">
        <f>D18+D25+D32</f>
        <v>7077788</v>
      </c>
      <c r="E11" s="6">
        <f>E18+E25+E32</f>
        <v>7077788</v>
      </c>
      <c r="F11" s="6">
        <f>F18+F25+F32</f>
        <v>7077788</v>
      </c>
      <c r="G11" s="6">
        <f>G18+G25+G32</f>
        <v>7077788</v>
      </c>
      <c r="H11" s="87">
        <f t="shared" si="4"/>
        <v>43791658.18</v>
      </c>
    </row>
    <row r="12" spans="1:8" s="5" customFormat="1" ht="18.75" customHeight="1" x14ac:dyDescent="0.25">
      <c r="A12" s="26" t="s">
        <v>69</v>
      </c>
      <c r="B12" s="6">
        <f>B19+B26+B33</f>
        <v>0</v>
      </c>
      <c r="C12" s="6">
        <v>0</v>
      </c>
      <c r="D12" s="6">
        <f>D19+D26+D33</f>
        <v>0</v>
      </c>
      <c r="E12" s="6">
        <f>E19+E26+E33</f>
        <v>0</v>
      </c>
      <c r="F12" s="6">
        <f t="shared" ref="F12:G12" si="5">F19+F26+F33</f>
        <v>0</v>
      </c>
      <c r="G12" s="6">
        <f t="shared" si="5"/>
        <v>0</v>
      </c>
      <c r="H12" s="87">
        <f t="shared" si="4"/>
        <v>0</v>
      </c>
    </row>
    <row r="13" spans="1:8" s="5" customFormat="1" ht="22.5" customHeight="1" x14ac:dyDescent="0.25">
      <c r="A13" s="26" t="s">
        <v>70</v>
      </c>
      <c r="B13" s="6">
        <f>B20+B27+B34</f>
        <v>0</v>
      </c>
      <c r="C13" s="6">
        <f>C20+C27+C34</f>
        <v>0</v>
      </c>
      <c r="D13" s="6">
        <f>D20+D27+D34</f>
        <v>0</v>
      </c>
      <c r="E13" s="6">
        <f>E20+E27+E34</f>
        <v>0</v>
      </c>
      <c r="F13" s="6">
        <f>F20+F27+F34</f>
        <v>0</v>
      </c>
      <c r="G13" s="6">
        <f>G20+G27+G34</f>
        <v>0</v>
      </c>
      <c r="H13" s="87">
        <f t="shared" si="4"/>
        <v>0</v>
      </c>
    </row>
    <row r="14" spans="1:8" s="5" customFormat="1" ht="44.25" customHeight="1" x14ac:dyDescent="0.25">
      <c r="A14" s="47" t="s">
        <v>140</v>
      </c>
      <c r="B14" s="81">
        <f t="shared" ref="B14:G14" si="6">B16+B17+B18+B19+B20</f>
        <v>1449211.36</v>
      </c>
      <c r="C14" s="81">
        <f t="shared" si="6"/>
        <v>783979.91</v>
      </c>
      <c r="D14" s="81">
        <f t="shared" si="6"/>
        <v>793162.85</v>
      </c>
      <c r="E14" s="81">
        <f t="shared" si="6"/>
        <v>793162.85</v>
      </c>
      <c r="F14" s="81">
        <f t="shared" si="6"/>
        <v>793162.85</v>
      </c>
      <c r="G14" s="81">
        <f t="shared" si="6"/>
        <v>793162.85</v>
      </c>
      <c r="H14" s="81">
        <f t="shared" si="4"/>
        <v>5405842.6699999999</v>
      </c>
    </row>
    <row r="15" spans="1:8" s="5" customFormat="1" ht="22.5" customHeight="1" x14ac:dyDescent="0.25">
      <c r="A15" s="27" t="s">
        <v>65</v>
      </c>
      <c r="B15" s="6"/>
      <c r="C15" s="6"/>
      <c r="D15" s="6"/>
      <c r="E15" s="6"/>
      <c r="F15" s="6"/>
      <c r="G15" s="6"/>
      <c r="H15" s="85"/>
    </row>
    <row r="16" spans="1:8" s="5" customFormat="1" ht="18.75" customHeight="1" x14ac:dyDescent="0.25">
      <c r="A16" s="26" t="s">
        <v>66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87">
        <f t="shared" ref="H16:H21" si="7">G16+F16+E16+D16+C16+B16</f>
        <v>0</v>
      </c>
    </row>
    <row r="17" spans="1:8" s="5" customFormat="1" ht="18" customHeight="1" x14ac:dyDescent="0.25">
      <c r="A17" s="26" t="s">
        <v>67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87">
        <f t="shared" si="7"/>
        <v>0</v>
      </c>
    </row>
    <row r="18" spans="1:8" s="5" customFormat="1" ht="23.25" customHeight="1" x14ac:dyDescent="0.25">
      <c r="A18" s="26" t="s">
        <v>68</v>
      </c>
      <c r="B18" s="6">
        <v>1449211.36</v>
      </c>
      <c r="C18" s="6">
        <v>783979.91</v>
      </c>
      <c r="D18" s="6">
        <v>793162.85</v>
      </c>
      <c r="E18" s="6">
        <f>D18</f>
        <v>793162.85</v>
      </c>
      <c r="F18" s="6">
        <f>E18</f>
        <v>793162.85</v>
      </c>
      <c r="G18" s="6">
        <f>F18</f>
        <v>793162.85</v>
      </c>
      <c r="H18" s="87">
        <f t="shared" si="7"/>
        <v>5405842.6699999999</v>
      </c>
    </row>
    <row r="19" spans="1:8" s="5" customFormat="1" ht="22.5" customHeight="1" x14ac:dyDescent="0.25">
      <c r="A19" s="26" t="s">
        <v>69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87">
        <f t="shared" si="7"/>
        <v>0</v>
      </c>
    </row>
    <row r="20" spans="1:8" s="5" customFormat="1" ht="19.5" customHeight="1" x14ac:dyDescent="0.25">
      <c r="A20" s="26" t="s">
        <v>70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87">
        <f t="shared" si="7"/>
        <v>0</v>
      </c>
    </row>
    <row r="21" spans="1:8" s="5" customFormat="1" ht="48" customHeight="1" x14ac:dyDescent="0.25">
      <c r="A21" s="47" t="s">
        <v>141</v>
      </c>
      <c r="B21" s="81">
        <f t="shared" ref="B21:G21" si="8">B23+B24+B25+B26+B27</f>
        <v>10354933.289999999</v>
      </c>
      <c r="C21" s="81">
        <f t="shared" si="8"/>
        <v>9589849.6999999993</v>
      </c>
      <c r="D21" s="81">
        <f t="shared" si="8"/>
        <v>9653737.1500000004</v>
      </c>
      <c r="E21" s="81">
        <f t="shared" si="8"/>
        <v>5931737.1500000004</v>
      </c>
      <c r="F21" s="81">
        <f t="shared" si="8"/>
        <v>5931737.1500000004</v>
      </c>
      <c r="G21" s="81">
        <f t="shared" si="8"/>
        <v>5931737.1500000004</v>
      </c>
      <c r="H21" s="81">
        <f t="shared" si="7"/>
        <v>47393731.589999996</v>
      </c>
    </row>
    <row r="22" spans="1:8" s="5" customFormat="1" ht="21.75" customHeight="1" x14ac:dyDescent="0.25">
      <c r="A22" s="27" t="s">
        <v>65</v>
      </c>
      <c r="B22" s="6"/>
      <c r="C22" s="6"/>
      <c r="D22" s="6"/>
      <c r="E22" s="6"/>
      <c r="F22" s="6"/>
      <c r="G22" s="6"/>
      <c r="H22" s="85"/>
    </row>
    <row r="23" spans="1:8" s="5" customFormat="1" ht="22.5" customHeight="1" x14ac:dyDescent="0.25">
      <c r="A23" s="26" t="s">
        <v>66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87">
        <f t="shared" ref="H23:H28" si="9">G23+F23+E23+D23+C23+B23</f>
        <v>0</v>
      </c>
    </row>
    <row r="24" spans="1:8" s="5" customFormat="1" ht="19.5" customHeight="1" x14ac:dyDescent="0.25">
      <c r="A24" s="26" t="s">
        <v>67</v>
      </c>
      <c r="B24" s="6">
        <v>3722000</v>
      </c>
      <c r="C24" s="6">
        <v>3722000</v>
      </c>
      <c r="D24" s="6">
        <v>3722000</v>
      </c>
      <c r="E24" s="6">
        <v>0</v>
      </c>
      <c r="F24" s="6">
        <v>0</v>
      </c>
      <c r="G24" s="6">
        <v>0</v>
      </c>
      <c r="H24" s="87">
        <f t="shared" si="9"/>
        <v>11166000</v>
      </c>
    </row>
    <row r="25" spans="1:8" s="5" customFormat="1" ht="20.25" customHeight="1" x14ac:dyDescent="0.25">
      <c r="A25" s="26" t="s">
        <v>68</v>
      </c>
      <c r="B25" s="6">
        <f>6219377.29+413556</f>
        <v>6632933.29</v>
      </c>
      <c r="C25" s="6">
        <f>5454293.7+413556</f>
        <v>5867849.7000000002</v>
      </c>
      <c r="D25" s="6">
        <f>5518181.15+413556</f>
        <v>5931737.1500000004</v>
      </c>
      <c r="E25" s="6">
        <f>D25</f>
        <v>5931737.1500000004</v>
      </c>
      <c r="F25" s="6">
        <f>E25</f>
        <v>5931737.1500000004</v>
      </c>
      <c r="G25" s="6">
        <f>F25</f>
        <v>5931737.1500000004</v>
      </c>
      <c r="H25" s="87">
        <f t="shared" si="9"/>
        <v>36227731.590000004</v>
      </c>
    </row>
    <row r="26" spans="1:8" s="5" customFormat="1" ht="15.75" customHeight="1" x14ac:dyDescent="0.25">
      <c r="A26" s="26" t="s">
        <v>69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87">
        <f t="shared" si="9"/>
        <v>0</v>
      </c>
    </row>
    <row r="27" spans="1:8" s="5" customFormat="1" ht="19.5" customHeight="1" x14ac:dyDescent="0.25">
      <c r="A27" s="26" t="s">
        <v>70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87">
        <f t="shared" si="9"/>
        <v>0</v>
      </c>
    </row>
    <row r="28" spans="1:8" s="5" customFormat="1" ht="46.5" customHeight="1" x14ac:dyDescent="0.25">
      <c r="A28" s="47" t="s">
        <v>183</v>
      </c>
      <c r="B28" s="81">
        <f t="shared" ref="B28:G28" si="10">B30+B31+B32+B33+B34</f>
        <v>8376629.5300000003</v>
      </c>
      <c r="C28" s="81">
        <f t="shared" si="10"/>
        <v>8327702.3899999997</v>
      </c>
      <c r="D28" s="81">
        <f t="shared" si="10"/>
        <v>8331788</v>
      </c>
      <c r="E28" s="81">
        <f t="shared" si="10"/>
        <v>352888</v>
      </c>
      <c r="F28" s="81">
        <f t="shared" si="10"/>
        <v>352888</v>
      </c>
      <c r="G28" s="81">
        <f t="shared" si="10"/>
        <v>352888</v>
      </c>
      <c r="H28" s="81">
        <f t="shared" si="9"/>
        <v>26094783.920000002</v>
      </c>
    </row>
    <row r="29" spans="1:8" s="5" customFormat="1" ht="19.5" customHeight="1" x14ac:dyDescent="0.25">
      <c r="A29" s="27" t="s">
        <v>65</v>
      </c>
      <c r="B29" s="6"/>
      <c r="C29" s="6"/>
      <c r="D29" s="6"/>
      <c r="E29" s="6"/>
      <c r="F29" s="6"/>
      <c r="G29" s="6"/>
      <c r="H29" s="85"/>
    </row>
    <row r="30" spans="1:8" s="5" customFormat="1" ht="19.5" customHeight="1" x14ac:dyDescent="0.25">
      <c r="A30" s="26" t="s">
        <v>66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87">
        <f>G30+F30+E30+D30+C30+B30</f>
        <v>0</v>
      </c>
    </row>
    <row r="31" spans="1:8" s="5" customFormat="1" ht="22.5" customHeight="1" x14ac:dyDescent="0.25">
      <c r="A31" s="26" t="s">
        <v>67</v>
      </c>
      <c r="B31" s="6">
        <v>7978900</v>
      </c>
      <c r="C31" s="6">
        <v>7978900</v>
      </c>
      <c r="D31" s="6">
        <v>7978900</v>
      </c>
      <c r="E31" s="6">
        <v>0</v>
      </c>
      <c r="F31" s="6">
        <v>0</v>
      </c>
      <c r="G31" s="6">
        <v>0</v>
      </c>
      <c r="H31" s="87">
        <f>G31+F31+E31+D31+C31+B31</f>
        <v>23936700</v>
      </c>
    </row>
    <row r="32" spans="1:8" s="5" customFormat="1" ht="20.25" customHeight="1" x14ac:dyDescent="0.25">
      <c r="A32" s="26" t="s">
        <v>68</v>
      </c>
      <c r="B32" s="6">
        <f>397468.35+261.18</f>
        <v>397729.52999999997</v>
      </c>
      <c r="C32" s="6">
        <v>348802.39</v>
      </c>
      <c r="D32" s="6">
        <v>352888</v>
      </c>
      <c r="E32" s="6">
        <f>D32</f>
        <v>352888</v>
      </c>
      <c r="F32" s="6">
        <f>E32</f>
        <v>352888</v>
      </c>
      <c r="G32" s="6">
        <f>F32</f>
        <v>352888</v>
      </c>
      <c r="H32" s="87">
        <f>G32+F32+E32+D32+C32+B32</f>
        <v>2158083.92</v>
      </c>
    </row>
    <row r="33" spans="1:8" s="5" customFormat="1" ht="18" customHeight="1" x14ac:dyDescent="0.25">
      <c r="A33" s="26" t="s">
        <v>69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87">
        <f>G33+F33+E33+D33+C33+B33</f>
        <v>0</v>
      </c>
    </row>
    <row r="34" spans="1:8" s="5" customFormat="1" ht="18.75" customHeight="1" x14ac:dyDescent="0.25">
      <c r="A34" s="25" t="s">
        <v>70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87">
        <f>G34+F34+E34+D34+C34+B34</f>
        <v>0</v>
      </c>
    </row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65" firstPageNumber="8" fitToHeight="5" orientation="landscape" useFirstPageNumber="1" verticalDpi="18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Normal="100" zoomScalePageLayoutView="70" workbookViewId="0">
      <selection activeCell="B32" sqref="B32:F36"/>
    </sheetView>
  </sheetViews>
  <sheetFormatPr defaultRowHeight="15" x14ac:dyDescent="0.25"/>
  <cols>
    <col min="1" max="1" width="8.7109375" style="1" customWidth="1"/>
    <col min="2" max="2" width="24" style="1" customWidth="1"/>
    <col min="3" max="3" width="16.140625" style="1" customWidth="1"/>
    <col min="4" max="6" width="17.5703125" style="1" customWidth="1"/>
    <col min="7" max="7" width="20.28515625" style="1" customWidth="1"/>
    <col min="8" max="12" width="16.5703125" style="1" customWidth="1"/>
    <col min="13" max="13" width="24.42578125" style="1" customWidth="1"/>
    <col min="14" max="14" width="19.42578125" style="1" customWidth="1"/>
    <col min="15" max="16384" width="9.140625" style="1"/>
  </cols>
  <sheetData>
    <row r="1" spans="1:14" s="5" customFormat="1" ht="40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60"/>
      <c r="L1" s="160"/>
      <c r="M1" s="160"/>
      <c r="N1" s="160"/>
    </row>
    <row r="2" spans="1:14" s="5" customFormat="1" ht="24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28"/>
      <c r="L2" s="28"/>
      <c r="M2" s="29"/>
      <c r="N2" s="49" t="s">
        <v>155</v>
      </c>
    </row>
    <row r="3" spans="1:14" ht="52.5" customHeight="1" thickBot="1" x14ac:dyDescent="0.3">
      <c r="A3" s="167" t="s">
        <v>71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</row>
    <row r="4" spans="1:14" ht="30" customHeight="1" x14ac:dyDescent="0.25">
      <c r="A4" s="120" t="s">
        <v>5</v>
      </c>
      <c r="B4" s="109" t="s">
        <v>72</v>
      </c>
      <c r="C4" s="109" t="s">
        <v>73</v>
      </c>
      <c r="D4" s="109" t="s">
        <v>74</v>
      </c>
      <c r="E4" s="165" t="s">
        <v>75</v>
      </c>
      <c r="F4" s="165" t="s">
        <v>76</v>
      </c>
      <c r="G4" s="165" t="s">
        <v>77</v>
      </c>
      <c r="H4" s="110" t="s">
        <v>78</v>
      </c>
      <c r="I4" s="110"/>
      <c r="J4" s="110"/>
      <c r="K4" s="110"/>
      <c r="L4" s="110"/>
      <c r="M4" s="110" t="s">
        <v>81</v>
      </c>
      <c r="N4" s="109" t="s">
        <v>82</v>
      </c>
    </row>
    <row r="5" spans="1:14" ht="147" customHeight="1" x14ac:dyDescent="0.25">
      <c r="A5" s="121"/>
      <c r="B5" s="89"/>
      <c r="C5" s="89"/>
      <c r="D5" s="89"/>
      <c r="E5" s="166"/>
      <c r="F5" s="166"/>
      <c r="G5" s="166"/>
      <c r="H5" s="9" t="s">
        <v>79</v>
      </c>
      <c r="I5" s="9" t="s">
        <v>79</v>
      </c>
      <c r="J5" s="9" t="s">
        <v>79</v>
      </c>
      <c r="K5" s="9" t="s">
        <v>79</v>
      </c>
      <c r="L5" s="17" t="s">
        <v>80</v>
      </c>
      <c r="M5" s="111"/>
      <c r="N5" s="89"/>
    </row>
    <row r="6" spans="1:14" ht="30" customHeight="1" x14ac:dyDescent="0.25">
      <c r="A6" s="16">
        <v>1</v>
      </c>
      <c r="B6" s="17">
        <v>2</v>
      </c>
      <c r="C6" s="17">
        <v>3</v>
      </c>
      <c r="D6" s="17">
        <v>4</v>
      </c>
      <c r="E6" s="17" t="s">
        <v>49</v>
      </c>
      <c r="F6" s="17" t="s">
        <v>17</v>
      </c>
      <c r="G6" s="17" t="s">
        <v>16</v>
      </c>
      <c r="H6" s="9" t="s">
        <v>36</v>
      </c>
      <c r="I6" s="9" t="s">
        <v>37</v>
      </c>
      <c r="J6" s="9" t="s">
        <v>38</v>
      </c>
      <c r="K6" s="9" t="s">
        <v>39</v>
      </c>
      <c r="L6" s="9" t="s">
        <v>40</v>
      </c>
      <c r="M6" s="9" t="s">
        <v>41</v>
      </c>
      <c r="N6" s="17" t="s">
        <v>42</v>
      </c>
    </row>
    <row r="7" spans="1:14" ht="30" customHeight="1" x14ac:dyDescent="0.25">
      <c r="A7" s="117" t="s">
        <v>50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21.75" customHeight="1" x14ac:dyDescent="0.25">
      <c r="A8" s="168" t="s">
        <v>85</v>
      </c>
      <c r="B8" s="169"/>
      <c r="C8" s="169"/>
      <c r="D8" s="169"/>
      <c r="E8" s="169"/>
      <c r="F8" s="170"/>
      <c r="G8" s="30" t="s">
        <v>7</v>
      </c>
      <c r="H8" s="74" t="s">
        <v>130</v>
      </c>
      <c r="I8" s="74" t="s">
        <v>130</v>
      </c>
      <c r="J8" s="74" t="s">
        <v>130</v>
      </c>
      <c r="K8" s="74" t="s">
        <v>130</v>
      </c>
      <c r="L8" s="74" t="s">
        <v>130</v>
      </c>
      <c r="M8" s="74" t="s">
        <v>130</v>
      </c>
      <c r="N8" s="74" t="s">
        <v>130</v>
      </c>
    </row>
    <row r="9" spans="1:14" ht="33.75" customHeight="1" x14ac:dyDescent="0.25">
      <c r="A9" s="171"/>
      <c r="B9" s="172"/>
      <c r="C9" s="172"/>
      <c r="D9" s="172"/>
      <c r="E9" s="172"/>
      <c r="F9" s="173"/>
      <c r="G9" s="31" t="s">
        <v>83</v>
      </c>
      <c r="H9" s="74" t="s">
        <v>130</v>
      </c>
      <c r="I9" s="74" t="s">
        <v>130</v>
      </c>
      <c r="J9" s="74" t="s">
        <v>130</v>
      </c>
      <c r="K9" s="74" t="s">
        <v>130</v>
      </c>
      <c r="L9" s="74" t="s">
        <v>130</v>
      </c>
      <c r="M9" s="74" t="s">
        <v>130</v>
      </c>
      <c r="N9" s="74" t="s">
        <v>130</v>
      </c>
    </row>
    <row r="10" spans="1:14" ht="33.75" customHeight="1" x14ac:dyDescent="0.25">
      <c r="A10" s="171"/>
      <c r="B10" s="172"/>
      <c r="C10" s="172"/>
      <c r="D10" s="172"/>
      <c r="E10" s="172"/>
      <c r="F10" s="173"/>
      <c r="G10" s="31" t="s">
        <v>84</v>
      </c>
      <c r="H10" s="74" t="s">
        <v>130</v>
      </c>
      <c r="I10" s="74" t="s">
        <v>130</v>
      </c>
      <c r="J10" s="74" t="s">
        <v>130</v>
      </c>
      <c r="K10" s="74" t="s">
        <v>130</v>
      </c>
      <c r="L10" s="74" t="s">
        <v>130</v>
      </c>
      <c r="M10" s="74" t="s">
        <v>130</v>
      </c>
      <c r="N10" s="74" t="s">
        <v>130</v>
      </c>
    </row>
    <row r="11" spans="1:14" ht="17.25" customHeight="1" x14ac:dyDescent="0.25">
      <c r="A11" s="171"/>
      <c r="B11" s="172"/>
      <c r="C11" s="172"/>
      <c r="D11" s="172"/>
      <c r="E11" s="172"/>
      <c r="F11" s="173"/>
      <c r="G11" s="31" t="s">
        <v>68</v>
      </c>
      <c r="H11" s="74" t="s">
        <v>130</v>
      </c>
      <c r="I11" s="74" t="s">
        <v>130</v>
      </c>
      <c r="J11" s="74" t="s">
        <v>130</v>
      </c>
      <c r="K11" s="74" t="s">
        <v>130</v>
      </c>
      <c r="L11" s="74" t="s">
        <v>130</v>
      </c>
      <c r="M11" s="74" t="s">
        <v>130</v>
      </c>
      <c r="N11" s="74" t="s">
        <v>130</v>
      </c>
    </row>
    <row r="12" spans="1:14" ht="18" customHeight="1" x14ac:dyDescent="0.25">
      <c r="A12" s="174"/>
      <c r="B12" s="175"/>
      <c r="C12" s="175"/>
      <c r="D12" s="175"/>
      <c r="E12" s="175"/>
      <c r="F12" s="176"/>
      <c r="G12" s="31" t="s">
        <v>69</v>
      </c>
      <c r="H12" s="74" t="s">
        <v>130</v>
      </c>
      <c r="I12" s="74" t="s">
        <v>130</v>
      </c>
      <c r="J12" s="74" t="s">
        <v>130</v>
      </c>
      <c r="K12" s="74" t="s">
        <v>130</v>
      </c>
      <c r="L12" s="74" t="s">
        <v>130</v>
      </c>
      <c r="M12" s="74" t="s">
        <v>130</v>
      </c>
      <c r="N12" s="74" t="s">
        <v>130</v>
      </c>
    </row>
    <row r="13" spans="1:14" ht="39.75" customHeight="1" x14ac:dyDescent="0.25">
      <c r="A13" s="177" t="s">
        <v>86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9"/>
    </row>
    <row r="14" spans="1:14" ht="20.25" customHeight="1" x14ac:dyDescent="0.25">
      <c r="A14" s="169" t="s">
        <v>87</v>
      </c>
      <c r="B14" s="169"/>
      <c r="C14" s="169"/>
      <c r="D14" s="169"/>
      <c r="E14" s="169"/>
      <c r="F14" s="170"/>
      <c r="G14" s="30" t="s">
        <v>7</v>
      </c>
      <c r="H14" s="75" t="s">
        <v>130</v>
      </c>
      <c r="I14" s="75" t="s">
        <v>130</v>
      </c>
      <c r="J14" s="75" t="s">
        <v>130</v>
      </c>
      <c r="K14" s="75" t="s">
        <v>130</v>
      </c>
      <c r="L14" s="75" t="s">
        <v>130</v>
      </c>
      <c r="M14" s="75" t="s">
        <v>130</v>
      </c>
      <c r="N14" s="75" t="s">
        <v>130</v>
      </c>
    </row>
    <row r="15" spans="1:14" ht="33.75" customHeight="1" x14ac:dyDescent="0.25">
      <c r="A15" s="172"/>
      <c r="B15" s="172"/>
      <c r="C15" s="172"/>
      <c r="D15" s="172"/>
      <c r="E15" s="172"/>
      <c r="F15" s="173"/>
      <c r="G15" s="31" t="s">
        <v>83</v>
      </c>
      <c r="H15" s="75" t="s">
        <v>130</v>
      </c>
      <c r="I15" s="75" t="s">
        <v>130</v>
      </c>
      <c r="J15" s="75" t="s">
        <v>130</v>
      </c>
      <c r="K15" s="75" t="s">
        <v>130</v>
      </c>
      <c r="L15" s="75" t="s">
        <v>130</v>
      </c>
      <c r="M15" s="75" t="s">
        <v>130</v>
      </c>
      <c r="N15" s="75" t="s">
        <v>130</v>
      </c>
    </row>
    <row r="16" spans="1:14" ht="33.75" customHeight="1" x14ac:dyDescent="0.25">
      <c r="A16" s="172"/>
      <c r="B16" s="172"/>
      <c r="C16" s="172"/>
      <c r="D16" s="172"/>
      <c r="E16" s="172"/>
      <c r="F16" s="173"/>
      <c r="G16" s="31" t="s">
        <v>84</v>
      </c>
      <c r="H16" s="75" t="s">
        <v>130</v>
      </c>
      <c r="I16" s="75" t="s">
        <v>130</v>
      </c>
      <c r="J16" s="75" t="s">
        <v>130</v>
      </c>
      <c r="K16" s="75" t="s">
        <v>130</v>
      </c>
      <c r="L16" s="75" t="s">
        <v>130</v>
      </c>
      <c r="M16" s="75" t="s">
        <v>130</v>
      </c>
      <c r="N16" s="75" t="s">
        <v>130</v>
      </c>
    </row>
    <row r="17" spans="1:14" ht="18" customHeight="1" x14ac:dyDescent="0.25">
      <c r="A17" s="172"/>
      <c r="B17" s="172"/>
      <c r="C17" s="172"/>
      <c r="D17" s="172"/>
      <c r="E17" s="172"/>
      <c r="F17" s="173"/>
      <c r="G17" s="31" t="s">
        <v>68</v>
      </c>
      <c r="H17" s="75" t="s">
        <v>130</v>
      </c>
      <c r="I17" s="75" t="s">
        <v>130</v>
      </c>
      <c r="J17" s="75" t="s">
        <v>130</v>
      </c>
      <c r="K17" s="75" t="s">
        <v>130</v>
      </c>
      <c r="L17" s="75" t="s">
        <v>130</v>
      </c>
      <c r="M17" s="75" t="s">
        <v>130</v>
      </c>
      <c r="N17" s="75" t="s">
        <v>130</v>
      </c>
    </row>
    <row r="18" spans="1:14" ht="20.25" customHeight="1" x14ac:dyDescent="0.25">
      <c r="A18" s="175"/>
      <c r="B18" s="175"/>
      <c r="C18" s="175"/>
      <c r="D18" s="175"/>
      <c r="E18" s="175"/>
      <c r="F18" s="176"/>
      <c r="G18" s="31" t="s">
        <v>69</v>
      </c>
      <c r="H18" s="75" t="s">
        <v>130</v>
      </c>
      <c r="I18" s="75" t="s">
        <v>130</v>
      </c>
      <c r="J18" s="75" t="s">
        <v>130</v>
      </c>
      <c r="K18" s="75" t="s">
        <v>130</v>
      </c>
      <c r="L18" s="75" t="s">
        <v>130</v>
      </c>
      <c r="M18" s="75" t="s">
        <v>130</v>
      </c>
      <c r="N18" s="75" t="s">
        <v>130</v>
      </c>
    </row>
    <row r="19" spans="1:14" ht="18.75" customHeight="1" x14ac:dyDescent="0.25">
      <c r="A19" s="2">
        <v>1</v>
      </c>
      <c r="B19" s="32" t="s">
        <v>88</v>
      </c>
      <c r="C19" s="32"/>
      <c r="D19" s="32"/>
      <c r="E19" s="32"/>
      <c r="F19" s="32"/>
      <c r="G19" s="30" t="s">
        <v>7</v>
      </c>
      <c r="H19" s="75" t="s">
        <v>130</v>
      </c>
      <c r="I19" s="75" t="s">
        <v>130</v>
      </c>
      <c r="J19" s="75" t="s">
        <v>130</v>
      </c>
      <c r="K19" s="75" t="s">
        <v>130</v>
      </c>
      <c r="L19" s="75" t="s">
        <v>130</v>
      </c>
      <c r="M19" s="75" t="s">
        <v>130</v>
      </c>
      <c r="N19" s="75" t="s">
        <v>130</v>
      </c>
    </row>
    <row r="20" spans="1:14" ht="35.25" customHeight="1" x14ac:dyDescent="0.25">
      <c r="A20" s="32"/>
      <c r="B20" s="32" t="s">
        <v>130</v>
      </c>
      <c r="C20" s="32" t="s">
        <v>130</v>
      </c>
      <c r="D20" s="32" t="s">
        <v>130</v>
      </c>
      <c r="E20" s="32" t="s">
        <v>130</v>
      </c>
      <c r="F20" s="32" t="s">
        <v>130</v>
      </c>
      <c r="G20" s="31" t="s">
        <v>83</v>
      </c>
      <c r="H20" s="75" t="s">
        <v>130</v>
      </c>
      <c r="I20" s="75" t="s">
        <v>130</v>
      </c>
      <c r="J20" s="75" t="s">
        <v>130</v>
      </c>
      <c r="K20" s="75" t="s">
        <v>130</v>
      </c>
      <c r="L20" s="75" t="s">
        <v>130</v>
      </c>
      <c r="M20" s="75" t="s">
        <v>130</v>
      </c>
      <c r="N20" s="75" t="s">
        <v>130</v>
      </c>
    </row>
    <row r="21" spans="1:14" ht="35.25" customHeight="1" x14ac:dyDescent="0.25">
      <c r="A21" s="32"/>
      <c r="B21" s="32" t="s">
        <v>130</v>
      </c>
      <c r="C21" s="32" t="s">
        <v>130</v>
      </c>
      <c r="D21" s="32" t="s">
        <v>130</v>
      </c>
      <c r="E21" s="32" t="s">
        <v>130</v>
      </c>
      <c r="F21" s="32" t="s">
        <v>130</v>
      </c>
      <c r="G21" s="31" t="s">
        <v>84</v>
      </c>
      <c r="H21" s="75" t="s">
        <v>130</v>
      </c>
      <c r="I21" s="75" t="s">
        <v>130</v>
      </c>
      <c r="J21" s="75" t="s">
        <v>130</v>
      </c>
      <c r="K21" s="75" t="s">
        <v>130</v>
      </c>
      <c r="L21" s="75" t="s">
        <v>130</v>
      </c>
      <c r="M21" s="75" t="s">
        <v>130</v>
      </c>
      <c r="N21" s="75" t="s">
        <v>130</v>
      </c>
    </row>
    <row r="22" spans="1:14" ht="22.5" customHeight="1" x14ac:dyDescent="0.25">
      <c r="A22" s="32"/>
      <c r="B22" s="32" t="s">
        <v>130</v>
      </c>
      <c r="C22" s="32" t="s">
        <v>130</v>
      </c>
      <c r="D22" s="32" t="s">
        <v>130</v>
      </c>
      <c r="E22" s="32" t="s">
        <v>130</v>
      </c>
      <c r="F22" s="32" t="s">
        <v>130</v>
      </c>
      <c r="G22" s="31" t="s">
        <v>68</v>
      </c>
      <c r="H22" s="75" t="s">
        <v>130</v>
      </c>
      <c r="I22" s="75" t="s">
        <v>130</v>
      </c>
      <c r="J22" s="75" t="s">
        <v>130</v>
      </c>
      <c r="K22" s="75" t="s">
        <v>130</v>
      </c>
      <c r="L22" s="75" t="s">
        <v>130</v>
      </c>
      <c r="M22" s="75" t="s">
        <v>130</v>
      </c>
      <c r="N22" s="75" t="s">
        <v>130</v>
      </c>
    </row>
    <row r="23" spans="1:14" ht="21" customHeight="1" x14ac:dyDescent="0.25">
      <c r="A23" s="32"/>
      <c r="B23" s="32" t="s">
        <v>130</v>
      </c>
      <c r="C23" s="32" t="s">
        <v>130</v>
      </c>
      <c r="D23" s="32" t="s">
        <v>130</v>
      </c>
      <c r="E23" s="32" t="s">
        <v>130</v>
      </c>
      <c r="F23" s="32" t="s">
        <v>130</v>
      </c>
      <c r="G23" s="31" t="s">
        <v>69</v>
      </c>
      <c r="H23" s="75" t="s">
        <v>130</v>
      </c>
      <c r="I23" s="75" t="s">
        <v>130</v>
      </c>
      <c r="J23" s="75" t="s">
        <v>130</v>
      </c>
      <c r="K23" s="75" t="s">
        <v>130</v>
      </c>
      <c r="L23" s="75" t="s">
        <v>130</v>
      </c>
      <c r="M23" s="75" t="s">
        <v>130</v>
      </c>
      <c r="N23" s="75" t="s">
        <v>130</v>
      </c>
    </row>
    <row r="24" spans="1:14" ht="21.75" customHeight="1" x14ac:dyDescent="0.25">
      <c r="A24" s="2" t="s">
        <v>89</v>
      </c>
      <c r="B24" s="32" t="s">
        <v>130</v>
      </c>
      <c r="C24" s="32" t="s">
        <v>130</v>
      </c>
      <c r="D24" s="32" t="s">
        <v>130</v>
      </c>
      <c r="E24" s="32" t="s">
        <v>130</v>
      </c>
      <c r="F24" s="32" t="s">
        <v>130</v>
      </c>
      <c r="G24" s="32"/>
      <c r="H24" s="75" t="s">
        <v>130</v>
      </c>
      <c r="I24" s="75" t="s">
        <v>130</v>
      </c>
      <c r="J24" s="75" t="s">
        <v>130</v>
      </c>
      <c r="K24" s="75" t="s">
        <v>130</v>
      </c>
      <c r="L24" s="75" t="s">
        <v>130</v>
      </c>
      <c r="M24" s="75" t="s">
        <v>130</v>
      </c>
      <c r="N24" s="75" t="s">
        <v>130</v>
      </c>
    </row>
    <row r="25" spans="1:14" ht="39.75" customHeight="1" x14ac:dyDescent="0.25">
      <c r="A25" s="180" t="s">
        <v>180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2"/>
    </row>
    <row r="26" spans="1:14" ht="18.75" customHeight="1" x14ac:dyDescent="0.25">
      <c r="A26" s="183" t="s">
        <v>90</v>
      </c>
      <c r="B26" s="184"/>
      <c r="C26" s="184"/>
      <c r="D26" s="184"/>
      <c r="E26" s="184"/>
      <c r="F26" s="185"/>
      <c r="G26" s="30" t="s">
        <v>7</v>
      </c>
      <c r="H26" s="76" t="s">
        <v>130</v>
      </c>
      <c r="I26" s="76" t="s">
        <v>130</v>
      </c>
      <c r="J26" s="76" t="s">
        <v>130</v>
      </c>
      <c r="K26" s="76" t="s">
        <v>130</v>
      </c>
      <c r="L26" s="76" t="s">
        <v>130</v>
      </c>
      <c r="M26" s="76" t="s">
        <v>130</v>
      </c>
      <c r="N26" s="76" t="s">
        <v>130</v>
      </c>
    </row>
    <row r="27" spans="1:14" ht="35.25" customHeight="1" x14ac:dyDescent="0.25">
      <c r="A27" s="186"/>
      <c r="B27" s="187"/>
      <c r="C27" s="187"/>
      <c r="D27" s="187"/>
      <c r="E27" s="187"/>
      <c r="F27" s="188"/>
      <c r="G27" s="31" t="s">
        <v>83</v>
      </c>
      <c r="H27" s="76" t="s">
        <v>130</v>
      </c>
      <c r="I27" s="76" t="s">
        <v>130</v>
      </c>
      <c r="J27" s="76" t="s">
        <v>130</v>
      </c>
      <c r="K27" s="76" t="s">
        <v>130</v>
      </c>
      <c r="L27" s="76" t="s">
        <v>130</v>
      </c>
      <c r="M27" s="76" t="s">
        <v>130</v>
      </c>
      <c r="N27" s="76" t="s">
        <v>130</v>
      </c>
    </row>
    <row r="28" spans="1:14" ht="35.25" customHeight="1" x14ac:dyDescent="0.25">
      <c r="A28" s="186"/>
      <c r="B28" s="187"/>
      <c r="C28" s="187"/>
      <c r="D28" s="187"/>
      <c r="E28" s="187"/>
      <c r="F28" s="188"/>
      <c r="G28" s="31" t="s">
        <v>84</v>
      </c>
      <c r="H28" s="76" t="s">
        <v>130</v>
      </c>
      <c r="I28" s="76" t="s">
        <v>130</v>
      </c>
      <c r="J28" s="76" t="s">
        <v>130</v>
      </c>
      <c r="K28" s="76" t="s">
        <v>130</v>
      </c>
      <c r="L28" s="76" t="s">
        <v>130</v>
      </c>
      <c r="M28" s="76" t="s">
        <v>130</v>
      </c>
      <c r="N28" s="76" t="s">
        <v>130</v>
      </c>
    </row>
    <row r="29" spans="1:14" ht="20.25" customHeight="1" x14ac:dyDescent="0.25">
      <c r="A29" s="186"/>
      <c r="B29" s="187"/>
      <c r="C29" s="187"/>
      <c r="D29" s="187"/>
      <c r="E29" s="187"/>
      <c r="F29" s="188"/>
      <c r="G29" s="31" t="s">
        <v>68</v>
      </c>
      <c r="H29" s="76" t="s">
        <v>130</v>
      </c>
      <c r="I29" s="76" t="s">
        <v>130</v>
      </c>
      <c r="J29" s="76" t="s">
        <v>130</v>
      </c>
      <c r="K29" s="76" t="s">
        <v>130</v>
      </c>
      <c r="L29" s="76" t="s">
        <v>130</v>
      </c>
      <c r="M29" s="76" t="s">
        <v>130</v>
      </c>
      <c r="N29" s="76" t="s">
        <v>130</v>
      </c>
    </row>
    <row r="30" spans="1:14" ht="18" customHeight="1" x14ac:dyDescent="0.25">
      <c r="A30" s="189"/>
      <c r="B30" s="190"/>
      <c r="C30" s="190"/>
      <c r="D30" s="190"/>
      <c r="E30" s="190"/>
      <c r="F30" s="191"/>
      <c r="G30" s="31" t="s">
        <v>69</v>
      </c>
      <c r="H30" s="76" t="s">
        <v>130</v>
      </c>
      <c r="I30" s="76" t="s">
        <v>130</v>
      </c>
      <c r="J30" s="76" t="s">
        <v>130</v>
      </c>
      <c r="K30" s="76" t="s">
        <v>130</v>
      </c>
      <c r="L30" s="76" t="s">
        <v>130</v>
      </c>
      <c r="M30" s="76" t="s">
        <v>130</v>
      </c>
      <c r="N30" s="76" t="s">
        <v>130</v>
      </c>
    </row>
    <row r="31" spans="1:14" ht="18.75" customHeight="1" x14ac:dyDescent="0.25">
      <c r="A31" s="2">
        <v>1</v>
      </c>
      <c r="B31" s="32" t="s">
        <v>88</v>
      </c>
      <c r="C31" s="32"/>
      <c r="D31" s="32"/>
      <c r="E31" s="32"/>
      <c r="F31" s="32"/>
      <c r="G31" s="30" t="s">
        <v>7</v>
      </c>
      <c r="H31" s="76" t="s">
        <v>130</v>
      </c>
      <c r="I31" s="76" t="s">
        <v>130</v>
      </c>
      <c r="J31" s="76" t="s">
        <v>130</v>
      </c>
      <c r="K31" s="76" t="s">
        <v>130</v>
      </c>
      <c r="L31" s="76" t="s">
        <v>130</v>
      </c>
      <c r="M31" s="76" t="s">
        <v>130</v>
      </c>
      <c r="N31" s="76" t="s">
        <v>130</v>
      </c>
    </row>
    <row r="32" spans="1:14" ht="35.25" customHeight="1" x14ac:dyDescent="0.25">
      <c r="A32" s="32"/>
      <c r="B32" s="32" t="s">
        <v>130</v>
      </c>
      <c r="C32" s="32" t="s">
        <v>130</v>
      </c>
      <c r="D32" s="32" t="s">
        <v>130</v>
      </c>
      <c r="E32" s="32" t="s">
        <v>130</v>
      </c>
      <c r="F32" s="32" t="s">
        <v>130</v>
      </c>
      <c r="G32" s="31" t="s">
        <v>83</v>
      </c>
      <c r="H32" s="76" t="s">
        <v>130</v>
      </c>
      <c r="I32" s="76" t="s">
        <v>130</v>
      </c>
      <c r="J32" s="76" t="s">
        <v>130</v>
      </c>
      <c r="K32" s="76" t="s">
        <v>130</v>
      </c>
      <c r="L32" s="76" t="s">
        <v>130</v>
      </c>
      <c r="M32" s="76" t="s">
        <v>130</v>
      </c>
      <c r="N32" s="76" t="s">
        <v>130</v>
      </c>
    </row>
    <row r="33" spans="1:14" ht="35.25" customHeight="1" x14ac:dyDescent="0.25">
      <c r="A33" s="32"/>
      <c r="B33" s="32" t="s">
        <v>130</v>
      </c>
      <c r="C33" s="32" t="s">
        <v>130</v>
      </c>
      <c r="D33" s="32" t="s">
        <v>130</v>
      </c>
      <c r="E33" s="32" t="s">
        <v>130</v>
      </c>
      <c r="F33" s="32" t="s">
        <v>130</v>
      </c>
      <c r="G33" s="31" t="s">
        <v>84</v>
      </c>
      <c r="H33" s="76" t="s">
        <v>130</v>
      </c>
      <c r="I33" s="76" t="s">
        <v>130</v>
      </c>
      <c r="J33" s="76" t="s">
        <v>130</v>
      </c>
      <c r="K33" s="76" t="s">
        <v>130</v>
      </c>
      <c r="L33" s="76" t="s">
        <v>130</v>
      </c>
      <c r="M33" s="76" t="s">
        <v>130</v>
      </c>
      <c r="N33" s="76" t="s">
        <v>130</v>
      </c>
    </row>
    <row r="34" spans="1:14" ht="20.25" customHeight="1" x14ac:dyDescent="0.25">
      <c r="A34" s="32"/>
      <c r="B34" s="32" t="s">
        <v>130</v>
      </c>
      <c r="C34" s="32" t="s">
        <v>130</v>
      </c>
      <c r="D34" s="32" t="s">
        <v>130</v>
      </c>
      <c r="E34" s="32" t="s">
        <v>130</v>
      </c>
      <c r="F34" s="32" t="s">
        <v>130</v>
      </c>
      <c r="G34" s="31" t="s">
        <v>68</v>
      </c>
      <c r="H34" s="76" t="s">
        <v>130</v>
      </c>
      <c r="I34" s="76" t="s">
        <v>130</v>
      </c>
      <c r="J34" s="76" t="s">
        <v>130</v>
      </c>
      <c r="K34" s="76" t="s">
        <v>130</v>
      </c>
      <c r="L34" s="76" t="s">
        <v>130</v>
      </c>
      <c r="M34" s="76" t="s">
        <v>130</v>
      </c>
      <c r="N34" s="76" t="s">
        <v>130</v>
      </c>
    </row>
    <row r="35" spans="1:14" ht="22.5" customHeight="1" x14ac:dyDescent="0.25">
      <c r="A35" s="32"/>
      <c r="B35" s="32" t="s">
        <v>130</v>
      </c>
      <c r="C35" s="32" t="s">
        <v>130</v>
      </c>
      <c r="D35" s="32" t="s">
        <v>130</v>
      </c>
      <c r="E35" s="32" t="s">
        <v>130</v>
      </c>
      <c r="F35" s="32" t="s">
        <v>130</v>
      </c>
      <c r="G35" s="31" t="s">
        <v>69</v>
      </c>
      <c r="H35" s="76" t="s">
        <v>130</v>
      </c>
      <c r="I35" s="76" t="s">
        <v>130</v>
      </c>
      <c r="J35" s="76" t="s">
        <v>130</v>
      </c>
      <c r="K35" s="76" t="s">
        <v>130</v>
      </c>
      <c r="L35" s="76" t="s">
        <v>130</v>
      </c>
      <c r="M35" s="76" t="s">
        <v>130</v>
      </c>
      <c r="N35" s="76" t="s">
        <v>130</v>
      </c>
    </row>
    <row r="36" spans="1:14" ht="19.5" customHeight="1" x14ac:dyDescent="0.25">
      <c r="A36" s="2" t="s">
        <v>89</v>
      </c>
      <c r="B36" s="32" t="s">
        <v>130</v>
      </c>
      <c r="C36" s="32" t="s">
        <v>130</v>
      </c>
      <c r="D36" s="32" t="s">
        <v>130</v>
      </c>
      <c r="E36" s="32" t="s">
        <v>130</v>
      </c>
      <c r="F36" s="32" t="s">
        <v>130</v>
      </c>
      <c r="G36" s="32"/>
      <c r="H36" s="76" t="s">
        <v>130</v>
      </c>
      <c r="I36" s="76" t="s">
        <v>130</v>
      </c>
      <c r="J36" s="76" t="s">
        <v>130</v>
      </c>
      <c r="K36" s="76" t="s">
        <v>130</v>
      </c>
      <c r="L36" s="76" t="s">
        <v>130</v>
      </c>
      <c r="M36" s="76" t="s">
        <v>130</v>
      </c>
      <c r="N36" s="76" t="s">
        <v>130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51" firstPageNumber="10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BreakPreview" zoomScale="60" zoomScaleNormal="100" workbookViewId="0">
      <selection activeCell="J18" sqref="J18"/>
    </sheetView>
  </sheetViews>
  <sheetFormatPr defaultRowHeight="15" x14ac:dyDescent="0.25"/>
  <cols>
    <col min="1" max="1" width="6.85546875" customWidth="1"/>
    <col min="2" max="2" width="17" customWidth="1"/>
    <col min="3" max="3" width="14.7109375" customWidth="1"/>
    <col min="4" max="4" width="18.140625" customWidth="1"/>
    <col min="5" max="5" width="16.42578125" customWidth="1"/>
    <col min="6" max="6" width="19.28515625" customWidth="1"/>
    <col min="7" max="7" width="16" customWidth="1"/>
    <col min="8" max="8" width="13" customWidth="1"/>
    <col min="9" max="9" width="12.7109375" customWidth="1"/>
    <col min="10" max="10" width="12.42578125" customWidth="1"/>
    <col min="11" max="11" width="13.140625" customWidth="1"/>
    <col min="12" max="12" width="12.140625" customWidth="1"/>
  </cols>
  <sheetData>
    <row r="1" spans="1:12" s="5" customFormat="1" ht="25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60"/>
      <c r="L1" s="160"/>
    </row>
    <row r="2" spans="1:12" s="5" customFormat="1" ht="24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28"/>
      <c r="L2" s="50" t="s">
        <v>156</v>
      </c>
    </row>
    <row r="3" spans="1:12" s="1" customFormat="1" ht="30" customHeight="1" thickBot="1" x14ac:dyDescent="0.3">
      <c r="A3" s="167" t="s">
        <v>91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s="1" customFormat="1" ht="30" customHeight="1" x14ac:dyDescent="0.25">
      <c r="A4" s="192" t="s">
        <v>5</v>
      </c>
      <c r="B4" s="195" t="s">
        <v>92</v>
      </c>
      <c r="C4" s="196"/>
      <c r="D4" s="196"/>
      <c r="E4" s="197"/>
      <c r="F4" s="165" t="s">
        <v>97</v>
      </c>
      <c r="G4" s="165" t="s">
        <v>98</v>
      </c>
      <c r="H4" s="110" t="s">
        <v>99</v>
      </c>
      <c r="I4" s="110"/>
      <c r="J4" s="110"/>
      <c r="K4" s="110"/>
      <c r="L4" s="110"/>
    </row>
    <row r="5" spans="1:12" s="1" customFormat="1" ht="147" hidden="1" customHeight="1" x14ac:dyDescent="0.25">
      <c r="A5" s="193"/>
      <c r="B5" s="198"/>
      <c r="C5" s="199"/>
      <c r="D5" s="199"/>
      <c r="E5" s="200"/>
      <c r="F5" s="201"/>
      <c r="G5" s="201"/>
      <c r="H5" s="9" t="s">
        <v>79</v>
      </c>
      <c r="I5" s="9" t="s">
        <v>79</v>
      </c>
      <c r="J5" s="9" t="s">
        <v>79</v>
      </c>
      <c r="K5" s="9" t="s">
        <v>79</v>
      </c>
      <c r="L5" s="17" t="s">
        <v>80</v>
      </c>
    </row>
    <row r="6" spans="1:12" s="1" customFormat="1" ht="68.25" customHeight="1" x14ac:dyDescent="0.25">
      <c r="A6" s="194"/>
      <c r="B6" s="13" t="s">
        <v>93</v>
      </c>
      <c r="C6" s="13" t="s">
        <v>94</v>
      </c>
      <c r="D6" s="13" t="s">
        <v>95</v>
      </c>
      <c r="E6" s="13" t="s">
        <v>96</v>
      </c>
      <c r="F6" s="166"/>
      <c r="G6" s="166"/>
      <c r="H6" s="9" t="s">
        <v>100</v>
      </c>
      <c r="I6" s="9" t="s">
        <v>100</v>
      </c>
      <c r="J6" s="9" t="s">
        <v>100</v>
      </c>
      <c r="K6" s="9" t="s">
        <v>100</v>
      </c>
      <c r="L6" s="9" t="s">
        <v>101</v>
      </c>
    </row>
    <row r="7" spans="1:12" s="1" customFormat="1" ht="16.5" customHeight="1" x14ac:dyDescent="0.25">
      <c r="A7" s="16">
        <v>1</v>
      </c>
      <c r="B7" s="17">
        <v>2</v>
      </c>
      <c r="C7" s="17">
        <v>3</v>
      </c>
      <c r="D7" s="17">
        <v>4</v>
      </c>
      <c r="E7" s="17" t="s">
        <v>49</v>
      </c>
      <c r="F7" s="17" t="s">
        <v>17</v>
      </c>
      <c r="G7" s="17" t="s">
        <v>16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</row>
    <row r="8" spans="1:12" x14ac:dyDescent="0.25">
      <c r="A8" s="58">
        <v>1</v>
      </c>
      <c r="B8" s="77" t="s">
        <v>171</v>
      </c>
      <c r="C8" s="77" t="s">
        <v>171</v>
      </c>
      <c r="D8" s="77" t="s">
        <v>171</v>
      </c>
      <c r="E8" s="77" t="s">
        <v>171</v>
      </c>
      <c r="F8" s="77" t="s">
        <v>171</v>
      </c>
      <c r="G8" s="77" t="s">
        <v>171</v>
      </c>
      <c r="H8" s="77" t="s">
        <v>171</v>
      </c>
      <c r="I8" s="77" t="s">
        <v>171</v>
      </c>
      <c r="J8" s="77" t="s">
        <v>171</v>
      </c>
      <c r="K8" s="77" t="s">
        <v>171</v>
      </c>
      <c r="L8" s="77" t="s">
        <v>171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0866141732283472" right="0.70866141732283472" top="0.74803149606299213" bottom="0.74803149606299213" header="0.31496062992125984" footer="0.31496062992125984"/>
  <pageSetup paperSize="9" scale="76" firstPageNumber="12" orientation="landscape" useFirstPageNumber="1" verticalDpi="0" r:id="rId1"/>
  <headerFooter>
    <oddHeader xml:space="preserve">&amp;C12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60" zoomScaleNormal="100" workbookViewId="0">
      <selection activeCell="F11" sqref="F11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5" customFormat="1" ht="26.25" customHeight="1" x14ac:dyDescent="0.25">
      <c r="A1" s="3"/>
      <c r="B1" s="3"/>
      <c r="C1" s="3"/>
      <c r="D1" s="3"/>
      <c r="E1" s="160"/>
      <c r="F1" s="160"/>
    </row>
    <row r="2" spans="1:6" s="5" customFormat="1" ht="24" customHeight="1" x14ac:dyDescent="0.3">
      <c r="A2" s="3"/>
      <c r="B2" s="3"/>
      <c r="C2" s="3"/>
      <c r="D2" s="3"/>
      <c r="E2" s="3"/>
      <c r="F2" s="51" t="s">
        <v>35</v>
      </c>
    </row>
    <row r="3" spans="1:6" s="1" customFormat="1" ht="63" customHeight="1" thickBot="1" x14ac:dyDescent="0.3">
      <c r="A3" s="167" t="s">
        <v>102</v>
      </c>
      <c r="B3" s="97"/>
      <c r="C3" s="97"/>
      <c r="D3" s="97"/>
      <c r="E3" s="97"/>
      <c r="F3" s="167"/>
    </row>
    <row r="4" spans="1:6" s="1" customFormat="1" ht="70.5" customHeight="1" x14ac:dyDescent="0.25">
      <c r="A4" s="192" t="s">
        <v>5</v>
      </c>
      <c r="B4" s="13" t="s">
        <v>103</v>
      </c>
      <c r="C4" s="13" t="s">
        <v>97</v>
      </c>
      <c r="D4" s="13" t="s">
        <v>104</v>
      </c>
      <c r="E4" s="13" t="s">
        <v>105</v>
      </c>
      <c r="F4" s="165" t="s">
        <v>106</v>
      </c>
    </row>
    <row r="5" spans="1:6" s="1" customFormat="1" ht="147" hidden="1" customHeight="1" x14ac:dyDescent="0.25">
      <c r="A5" s="193"/>
      <c r="B5" s="33"/>
      <c r="C5" s="34"/>
      <c r="D5" s="34"/>
      <c r="E5" s="35"/>
      <c r="F5" s="201"/>
    </row>
    <row r="6" spans="1:6" s="1" customFormat="1" ht="16.5" customHeight="1" x14ac:dyDescent="0.25">
      <c r="A6" s="16">
        <v>1</v>
      </c>
      <c r="B6" s="17">
        <v>2</v>
      </c>
      <c r="C6" s="17">
        <v>3</v>
      </c>
      <c r="D6" s="17">
        <v>4</v>
      </c>
      <c r="E6" s="17" t="s">
        <v>49</v>
      </c>
      <c r="F6" s="17" t="s">
        <v>17</v>
      </c>
    </row>
    <row r="7" spans="1:6" ht="15.75" x14ac:dyDescent="0.25">
      <c r="A7" s="78">
        <v>1</v>
      </c>
      <c r="B7" s="79" t="s">
        <v>130</v>
      </c>
      <c r="C7" s="79" t="s">
        <v>130</v>
      </c>
      <c r="D7" s="79" t="s">
        <v>130</v>
      </c>
      <c r="E7" s="79" t="s">
        <v>130</v>
      </c>
      <c r="F7" s="79" t="s">
        <v>130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8" firstPageNumber="13" orientation="landscape" useFirstPageNumber="1" verticalDpi="0" r:id="rId1"/>
  <headerFooter>
    <oddHeader xml:space="preserve">&amp;C13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2024-10-31T04:56:58Z</dcterms:modified>
</cp:coreProperties>
</file>