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/>
  </bookViews>
  <sheets>
    <sheet name="Таблица 1" sheetId="12" r:id="rId1"/>
    <sheet name="Таблица 2" sheetId="14" r:id="rId2"/>
    <sheet name="Таблица 2.1" sheetId="15" r:id="rId3"/>
    <sheet name="Таблица 3" sheetId="13" r:id="rId4"/>
    <sheet name="Таблица 4" sheetId="11" r:id="rId5"/>
    <sheet name="Таблица 5" sheetId="16" r:id="rId6"/>
    <sheet name="Таблица 6" sheetId="17" r:id="rId7"/>
    <sheet name="Таблица 7" sheetId="18" r:id="rId8"/>
  </sheets>
  <definedNames>
    <definedName name="_xlnm.Print_Titles" localSheetId="3">'Таблица 3'!$4:$7</definedName>
    <definedName name="_xlnm.Print_Titles" localSheetId="4">'Таблица 4'!$4:$6</definedName>
  </definedNames>
  <calcPr calcId="144525"/>
</workbook>
</file>

<file path=xl/calcChain.xml><?xml version="1.0" encoding="utf-8"?>
<calcChain xmlns="http://schemas.openxmlformats.org/spreadsheetml/2006/main">
  <c r="E16" i="12" l="1"/>
  <c r="B32" i="11" l="1"/>
  <c r="D16" i="12" l="1"/>
  <c r="D13" i="12" s="1"/>
  <c r="D14" i="12"/>
  <c r="D15" i="12"/>
  <c r="F11" i="11"/>
  <c r="B25" i="11" l="1"/>
  <c r="D25" i="11"/>
  <c r="C25" i="11"/>
  <c r="D24" i="11" l="1"/>
  <c r="C24" i="11"/>
  <c r="B24" i="11"/>
  <c r="B31" i="11"/>
  <c r="I13" i="12" l="1"/>
  <c r="E13" i="12"/>
  <c r="F13" i="12"/>
  <c r="G13" i="12"/>
  <c r="H13" i="12"/>
  <c r="H9" i="11"/>
  <c r="B11" i="11" l="1"/>
  <c r="H11" i="11" s="1"/>
  <c r="H31" i="11" l="1"/>
  <c r="H32" i="11"/>
  <c r="H33" i="11"/>
  <c r="H34" i="11"/>
  <c r="H30" i="11"/>
  <c r="H24" i="11"/>
  <c r="H25" i="11"/>
  <c r="H26" i="11"/>
  <c r="H27" i="11"/>
  <c r="H23" i="11"/>
  <c r="H17" i="11"/>
  <c r="H18" i="11"/>
  <c r="H19" i="11"/>
  <c r="H20" i="11"/>
  <c r="H16" i="11"/>
  <c r="B13" i="11" l="1"/>
  <c r="B9" i="11"/>
  <c r="G13" i="11"/>
  <c r="G12" i="11"/>
  <c r="G11" i="11"/>
  <c r="G10" i="11"/>
  <c r="G9" i="11"/>
  <c r="F13" i="11"/>
  <c r="F12" i="11"/>
  <c r="F10" i="11"/>
  <c r="F9" i="11"/>
  <c r="E13" i="11"/>
  <c r="E12" i="11"/>
  <c r="E11" i="11"/>
  <c r="E10" i="11"/>
  <c r="E9" i="11"/>
  <c r="D13" i="11"/>
  <c r="D12" i="11"/>
  <c r="D11" i="11"/>
  <c r="D10" i="11"/>
  <c r="D9" i="11"/>
  <c r="C13" i="11" l="1"/>
  <c r="H13" i="11" s="1"/>
  <c r="C12" i="11"/>
  <c r="C11" i="11"/>
  <c r="C10" i="11"/>
  <c r="C9" i="11"/>
  <c r="B12" i="11"/>
  <c r="H12" i="11" s="1"/>
  <c r="B10" i="11"/>
  <c r="H10" i="11" s="1"/>
  <c r="B7" i="11" l="1"/>
  <c r="G28" i="11"/>
  <c r="F28" i="11"/>
  <c r="E28" i="11"/>
  <c r="D28" i="11"/>
  <c r="C28" i="11"/>
  <c r="B28" i="11"/>
  <c r="H28" i="11" s="1"/>
  <c r="G21" i="11"/>
  <c r="F21" i="11"/>
  <c r="E21" i="11"/>
  <c r="D21" i="11"/>
  <c r="C21" i="11"/>
  <c r="B21" i="11"/>
  <c r="G14" i="11"/>
  <c r="F14" i="11"/>
  <c r="E14" i="11"/>
  <c r="D14" i="11"/>
  <c r="C14" i="11"/>
  <c r="B14" i="11"/>
  <c r="D7" i="11"/>
  <c r="G7" i="11"/>
  <c r="F7" i="11"/>
  <c r="C7" i="11"/>
  <c r="H14" i="11" l="1"/>
  <c r="H21" i="11"/>
  <c r="E7" i="11"/>
  <c r="H7" i="11" s="1"/>
</calcChain>
</file>

<file path=xl/comments1.xml><?xml version="1.0" encoding="utf-8"?>
<comments xmlns="http://schemas.openxmlformats.org/spreadsheetml/2006/main">
  <authors>
    <author>Автор</author>
  </authors>
  <commentList>
    <comment ref="F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базовый год - 2023 и значение соответсвенно тоже 2023 года</t>
        </r>
      </text>
    </comment>
    <comment ref="C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необходимо сделать сноски и расшифровать по аналогии с гос программой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A2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МУНИЦИПАЛЬНОЙ программы</t>
        </r>
      </text>
    </comment>
  </commentList>
</comments>
</file>

<file path=xl/sharedStrings.xml><?xml version="1.0" encoding="utf-8"?>
<sst xmlns="http://schemas.openxmlformats.org/spreadsheetml/2006/main" count="464" uniqueCount="177">
  <si>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</si>
  <si>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</si>
  <si>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</si>
  <si>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Цели муниципальной программы</t>
  </si>
  <si>
    <t>Задачи муниципальной программы</t>
  </si>
  <si>
    <t>№ п/п</t>
  </si>
  <si>
    <t>Базовое значение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</si>
  <si>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</si>
  <si>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</si>
  <si>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</si>
  <si>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</si>
  <si>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</si>
  <si>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</si>
  <si>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Таблица 1</t>
  </si>
  <si>
    <t>2025</t>
  </si>
  <si>
    <t>2026</t>
  </si>
  <si>
    <t>2027</t>
  </si>
  <si>
    <t>7</t>
  </si>
  <si>
    <t>6</t>
  </si>
  <si>
    <t>Подпрограммы,
структурный элемент</t>
  </si>
  <si>
    <t>Объемы финансового обеспечения за весь период реализации</t>
  </si>
  <si>
    <t>Источники финансового обеспечения</t>
  </si>
  <si>
    <t>Связь с национальными целями развития Российской Федерации государственными программами Ханты-Мансийского автономного округа-Югры</t>
  </si>
  <si>
    <t>Показатели муниципальной программы</t>
  </si>
  <si>
    <t>Наименование показателя</t>
  </si>
  <si>
    <t>Уровень показателя</t>
  </si>
  <si>
    <t>Еденица измерения</t>
  </si>
  <si>
    <t>Значение</t>
  </si>
  <si>
    <t>год</t>
  </si>
  <si>
    <t>2028</t>
  </si>
  <si>
    <t>2029</t>
  </si>
  <si>
    <t>2030</t>
  </si>
  <si>
    <t>Значение показателя по годам</t>
  </si>
  <si>
    <t xml:space="preserve">Документ </t>
  </si>
  <si>
    <t>Ответственный за достижение показателя</t>
  </si>
  <si>
    <t>Связь с показателями национальных целей</t>
  </si>
  <si>
    <t>Информационная система</t>
  </si>
  <si>
    <t>Таблица 3</t>
  </si>
  <si>
    <t>Прокси-показатели в рамках муниципальной программы в … (указывается год) году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</si>
  <si>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</si>
  <si>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</si>
  <si>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</si>
  <si>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</si>
  <si>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</si>
  <si>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</si>
  <si>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</si>
  <si>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</si>
  <si>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</si>
  <si>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</t>
  </si>
  <si>
    <t>2</t>
  </si>
  <si>
    <t>3</t>
  </si>
  <si>
    <t>4</t>
  </si>
  <si>
    <t>5</t>
  </si>
  <si>
    <t>1. Цель муниципальной программы</t>
  </si>
  <si>
    <t>Наименование основного целевого показателя муниципальной программы</t>
  </si>
  <si>
    <t>1.</t>
  </si>
  <si>
    <t>Документ
 (основание)</t>
  </si>
  <si>
    <t>Значение показателя по кварталам/месяцам</t>
  </si>
  <si>
    <t>№</t>
  </si>
  <si>
    <t>№+1</t>
  </si>
  <si>
    <t>…</t>
  </si>
  <si>
    <t>На конец года</t>
  </si>
  <si>
    <t>Структура муниципальной программы</t>
  </si>
  <si>
    <t>Задачи структурного элемента</t>
  </si>
  <si>
    <t>Краткое описание ожидаемых эффектов от реализации задачи структурного элемента</t>
  </si>
  <si>
    <t>Связь с показателями</t>
  </si>
  <si>
    <t>Наименование муниципальной программы, структурного элемента, источник финансового обеспечения</t>
  </si>
  <si>
    <t>Объем финансового обеспечения по годам (рубли)</t>
  </si>
  <si>
    <t>Муниципальная программа (всего), в том числе:</t>
  </si>
  <si>
    <t>Всего из них:</t>
  </si>
  <si>
    <t>в том числе межбюджетные трансферты из федерального бюджета</t>
  </si>
  <si>
    <t>в том числе межбюджетные трансферты из бюджета автономного округа</t>
  </si>
  <si>
    <t>Местный бюджет</t>
  </si>
  <si>
    <t>Иные источники</t>
  </si>
  <si>
    <t>Объем налоговых расходов</t>
  </si>
  <si>
    <t>Финансовое обеспечение муниципальной программы</t>
  </si>
  <si>
    <t>Перечень создаваемых объектов на __________ год и на плановый период______годов, включая приобретение объектов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</si>
  <si>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Наименование объекта</t>
  </si>
  <si>
    <t>Мощность</t>
  </si>
  <si>
    <t>Срок строительства, проектирования (характер работ)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</si>
  <si>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</si>
  <si>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01.01.20____</t>
  </si>
  <si>
    <t>Источники финансирования</t>
  </si>
  <si>
    <t>Инвестиции (рубли)</t>
  </si>
  <si>
    <t>20__г.</t>
  </si>
  <si>
    <t>В период реализации муниципальной программы 20__-20__</t>
  </si>
  <si>
    <t>Механизм реализации</t>
  </si>
  <si>
    <t>Заказчик по строительству (приобретению)</t>
  </si>
  <si>
    <t>Федеральный бюджет</t>
  </si>
  <si>
    <t>Бюджет автономного округа</t>
  </si>
  <si>
    <t>Всего в том числе:</t>
  </si>
  <si>
    <t>1.Объекты создаваемые в __________ году и на плановом периоде______годов, включая приобретаемые объекты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</si>
  <si>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Всего по разделу 1:</t>
  </si>
  <si>
    <t>Наименование объекта 1</t>
  </si>
  <si>
    <t>и т.д</t>
  </si>
  <si>
    <t>Всего по разделу 2:</t>
  </si>
  <si>
    <t>Наказы избирателей</t>
  </si>
  <si>
    <t>Основание</t>
  </si>
  <si>
    <t>Нормативный правовой акт</t>
  </si>
  <si>
    <t>Реквизиты</t>
  </si>
  <si>
    <t>Пункт, подпункт</t>
  </si>
  <si>
    <t>Содержание</t>
  </si>
  <si>
    <t>Структурные элементы (основные мероприятия) муниципальной программы</t>
  </si>
  <si>
    <t>Сумма всего, руб.</t>
  </si>
  <si>
    <t>по годам в руб.</t>
  </si>
  <si>
    <t>20__</t>
  </si>
  <si>
    <t>и т.д.</t>
  </si>
  <si>
    <t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социально-экономическое развитие Ханты-Мансийского автономного округа - Югры и города Покачи</t>
  </si>
  <si>
    <t>Содержание предложения</t>
  </si>
  <si>
    <t>Номер, наименование показателя</t>
  </si>
  <si>
    <t>Ответственный исполнитель</t>
  </si>
  <si>
    <t>Автор</t>
  </si>
  <si>
    <t>Всего (2025-2030)</t>
  </si>
  <si>
    <t>2029-2030</t>
  </si>
  <si>
    <t>Управление образования администрации города Покачи</t>
  </si>
  <si>
    <t>Период реализации</t>
  </si>
  <si>
    <t>Доступность дошкольного образования для детей в возрасте от 1,5 до 3 лет</t>
  </si>
  <si>
    <t>Доступность дошкольного образования для детей в возрасте от 3 до 7 лет</t>
  </si>
  <si>
    <t xml:space="preserve">1. Организация предоставления общедоступного и бесплатного общего образования, дополнительного образования детей.
</t>
  </si>
  <si>
    <t>процент</t>
  </si>
  <si>
    <t xml:space="preserve">Постановление Правительства Ханты-Мансийского автономного округа - Югры от 10.11.2023 N 550-п "О государственной программе Ханты-Мансийского автономного округа - Югры "Развитие образования" (Далее - Постановление Правительства ХМАО - Югры от 10.11.2023 N 550-п)
</t>
  </si>
  <si>
    <t>Постановление Правительства ХМАО - Югры от 10.11.2023 N 550-п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</si>
  <si>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</si>
  <si>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</si>
  <si>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 xml:space="preserve"> -</t>
  </si>
  <si>
    <t xml:space="preserve"> Обеспечение доступности качественного образования, соответствующего требованиям инновационного развития экономики, современным потребностям общества и каждого жителя города Покачи</t>
  </si>
  <si>
    <t xml:space="preserve">Количество услуг, переданных негосударственным поставщикам на оказание услуг социальной сферы 
</t>
  </si>
  <si>
    <t>единица</t>
  </si>
  <si>
    <t xml:space="preserve">        -</t>
  </si>
  <si>
    <t xml:space="preserve">Формирование эффективной системы выявления, поддержки и развития способностей и талантов у детей и молодежи
</t>
  </si>
  <si>
    <t>Ответственный за реализацию: начальник управления образования администрации города Покачи</t>
  </si>
  <si>
    <t>Доля учащихся, вошедших в муниципальный электронный банк данных одарённых детей города Покачи</t>
  </si>
  <si>
    <t xml:space="preserve">Приказ управления образования администрации города Покачи от 22.09.2023 №335-О "Об утверждении положения о порядке создания и ведения 
муниципального электронного банка данных одарённых детей города Покачи"
</t>
  </si>
  <si>
    <t xml:space="preserve">1. Обеспечение доступности качественного образования, соответствующего требованиям инновационного развития экономики, современным потребностям общества и каждого жителя города Покачи
2. Формирование эффективной системы выявления, поддержки и развития способностей и талантов у детей и молодежи, основанной на принципах справедливости, всеобщности и направленной на самоопределение и профессиональную ориентацию всех обучающихся
</t>
  </si>
  <si>
    <t>Создание условий для воспитания у обучающихся культуры здорового питания, поддержания здоровья школьников, их физического и умственного развития, способности к эффективному обучению</t>
  </si>
  <si>
    <t>Доля педагогических работников, охваченных мероприятиями, направленными на развитие их профессиональных компетенций и профессиональное мастерство;
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учреждениях;
Доступность дошкольного образования для детей в возрасте от 1,5 до 3 лет;
Доступность дошкольного образования для детей в возрасте от 3 до 7 лет</t>
  </si>
  <si>
    <t xml:space="preserve">Доля педагогических работников, охваченных мероприятиями, направленными на развитие их профессиональных компетенций и профессиональное мастерство;
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учреждениях;
Доступность дошкольного образования для детей в возрасте от 1,5 до 3 лет;
Доступность дошкольного образования для детей в возрасте от 3 до 7 лет;
Количество услуг, переданных негосударственным поставщикам на оказание услуг социальной сферы </t>
  </si>
  <si>
    <t xml:space="preserve">Обеспечение повышения социальной значимости и престижа педагогической профессии, развитие системы поддержки и стимулирования педагогических работников, в том числе за счет:
ежемесячного денежного вознаграждения за классное руководство 100% классных руководителей; 
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организаций;
государственной поддержки победителей и призеров всероссийских и региональных конкурсов профессионального мастерства
</t>
  </si>
  <si>
    <t xml:space="preserve">1. Обеспечить реализацию обновлённых федеральных государственных образовательных стандартов общего образования и внедрение обновленных на его основе примерных основных образовательных программ, концепций преподавания учебных предметов и (или) предметных областей;
2. Внедрить в образовательных организациях, реализующих образовательные программы дошкольного образования, начального общего, основного общего и среднего общего образования, современную и безопасную цифровую образовательную среду, способствующую совершенствованию традиционных форм обучения, разработку и верификацию цифрового образовательного контента, содержащего интерактивные и адаптивные цифровые инструменты, включая обновление материально-технической базы образовательных организаций компьютерным, мультимедийным, презентационным оборудованием и программным обеспечением, создание и обеспечение функционирования центров образования естественно-научной и технологической направленности в общеобразовательных организациях;
3. Развивать систему кадрового обеспечения сферы образования, позволяющей каждому педагогу повышать уровень профессионального мастерства на протяжении всей профессиональной деятельности.
4. Обеспечить реализацию комплекса мер, направленных на обеспечение безопасности в образовательных организациях
5. Создать условия и обеспечить реализацию дополнительных общеразвивающих программ, обеспечив увеличение охвата детей дополнительным образованием.
6. Обеспечить реализацию проектов и программ, направленных на профессиональную ориентацию и самоопределение обучающихся.
7. Реализовать мероприятия, направленные на физическое, гражданско – нравственное и патриотическое воспитание, формирование у обучающихся правовых, культурных и нравственных ценностей.
8. Обеспечить участие талантливых детей в олимпиадах, интеллектуальных, творческих конкурсах, мероприятиях, направленных на развитие у школьников способностей в научной (научно–исследовательской), инженерно–технической, изобретательской, творческой и физкультурно - спортивной сферах, в предметных школьных олимпиадах, конкурсах, фестивалях, соревнованиях, направленных на выявление юных дарований и расширение возможностей для их самореализации и совершенствования способностей.
</t>
  </si>
  <si>
    <t>Направление (подпрограмма) "Организация предоставления общедоступного и бесплатного общего образования, дополнительного образования детей"</t>
  </si>
  <si>
    <t xml:space="preserve">Обеспечение соблюдения обязательных требований санитарно-эпидемиологической, пожарной, антитеррористической безопасности, комплексной безопасности и комфортных условий образовательного процесса, недрение энергосберегающих технологий 
</t>
  </si>
  <si>
    <t xml:space="preserve">Реализация потенциала каждого человека, развитие его талантов, воспитание патриотичной и социально ответственной личности/Сохранение населения, укрепление здоровья и повышение благополучия людей, поддержка семьи/Государственная программа Ханты-Мансийского автономного округа - Югры "Развитие образования"
</t>
  </si>
  <si>
    <t>МП &lt;*&gt;</t>
  </si>
  <si>
    <t>ГП &lt;**&gt;</t>
  </si>
  <si>
    <t>Гвоздь Галина Дмитриевна</t>
  </si>
  <si>
    <t>2025-2030</t>
  </si>
  <si>
    <r>
      <t xml:space="preserve">Паспорт 
муниципальной программы "Развитие образования в городе Покачи" 
</t>
    </r>
    <r>
      <rPr>
        <b/>
        <sz val="12"/>
        <rFont val="Times New Roman"/>
        <family val="1"/>
        <charset val="204"/>
      </rPr>
      <t>1. Основные положения</t>
    </r>
  </si>
  <si>
    <t>Срок реализации  2025-2030</t>
  </si>
  <si>
    <t>Обеспечение реализации комплекса мер, направленных на обеспечение безопасности в образовательных организациях</t>
  </si>
  <si>
    <t xml:space="preserve">1. Региональный проект "Патриотическое воспитание граждан Российской Федерации"
</t>
  </si>
  <si>
    <t>1.1.</t>
  </si>
  <si>
    <r>
      <t>2. Комплекс процессных мероприятий "Обеспечение реализации основных общеобразовательных программ в образовательных организациях, расположенных на территории города Покачи"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
</t>
    </r>
  </si>
  <si>
    <t>2.2.</t>
  </si>
  <si>
    <t>3. Комплекс процессных мероприятий "Ресурсное обеспечение в сфере образования"</t>
  </si>
  <si>
    <t>3.1.</t>
  </si>
  <si>
    <t xml:space="preserve">п. 1.4.2 протокола №6 от 23.09.2020 заседания рабочей (экспертной) группы по вопросам поддержки доступа негосударственных (немуниципальных) организаций к предоставлению услуг (работ) социальной сферы в муниципальных образованиях автономного округа
</t>
  </si>
  <si>
    <r>
      <t>2. Объекты планируемые к созданию в период реализации муниципальной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программы 20___-20__ годов</t>
    </r>
  </si>
  <si>
    <t>Государственная автоматизированная информационная система "Управление"</t>
  </si>
  <si>
    <t>отсутствуют</t>
  </si>
  <si>
    <t>Доля педагогических работников, охваченных мероприятиями, направленными на развитие их профессиональных компетенций и профессиональное мастерство</t>
  </si>
  <si>
    <t>Объем финансового обеспечения по годам, рублей</t>
  </si>
  <si>
    <t>Структурный элемент Региональный проект "Патриотическое воспитание граждан Российской Федерации" (всего), в том числе:</t>
  </si>
  <si>
    <t>Структурный элемент Комплекс процессных мероприятий "Обеспечение реализации основных общеобразовательных программ в образовательных организациях, расположенных на территории города Покачи" (всего), в том числе:</t>
  </si>
  <si>
    <t xml:space="preserve"> Структурный элемент Комплекс процессных мероприятий "Ресурсное обеспечение в сфере образования" (всего), в том числе:</t>
  </si>
  <si>
    <t>&lt;***&gt; показатель Стратегии социально – экономического развития г.Покачи</t>
  </si>
  <si>
    <t>&lt;**&gt; государственная программа субъекта Российской Федерации</t>
  </si>
  <si>
    <t xml:space="preserve">&lt;*&gt; муниципальная программа </t>
  </si>
  <si>
    <t>ПС &lt;***&gt;
ПОЭ &lt;****&gt;</t>
  </si>
  <si>
    <t xml:space="preserve">Решение Думы города Покачи от 26.06.2024 №47 "О Стратегии социально-экономического развития города Покачи до 2036 года с целевыми ориентирами до 2050 года" (далее - Решение Думы г. Покачи от 26.06.2024),
распоряжение Правительства Ханты-Мансийского автономного округа - Югры от 15.03.2013 №92-рп "Об оценке эффективности деятельности
органов местного самоуправления городских округов
и муниципальных районов
Ханты-Мансийского автономного округа - Югры" (далее распоряжение Правительства ХМАО-Югры от 15.03.2013 №92-рп)
</t>
  </si>
  <si>
    <t>Решение Думы г. Покачи от 26.06.2024, распоряжение Правительства ХМАО-Югры от 15.03.2013 №92-рп</t>
  </si>
  <si>
    <t>&lt;****&gt; показатель оценки эффективности органов местного самоуправления</t>
  </si>
  <si>
    <t>Структурные элементы, не входящие в направление (подпрограмму)</t>
  </si>
  <si>
    <t xml:space="preserve"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организациях.
</t>
  </si>
  <si>
    <t xml:space="preserve">Внедрение в 100% организаций новых учебно-методических средств обеспечения реализации образовательных программ дошкольного образования, начального общего, основного общего и среднего общего образования, разработанных в соответствии с обновленными федеральными государственными образовательными стандартами; 
обеспечение реализации основных общеобразовательных программ в образовательных организациях, расположенных на территории города Покачи.
Внендрение рабочих программ воспитания обучающихся на основе разработанной Минпросвещения России примерной программы воспитания. Создание условий для реализации инициатив и проектов, направленных на гражданское и патриотическое воспитание детей и молодежи;
участия талантливых детей в олимпиадах, интеллектуальных, творческих конкурсах, мероприятиях, направленных на развитие у школьников способностей в научной (научно–исследовательской), инженерно–технической, изобретательской, творческой и физкультурно - спортивной сферах, в предметных школьных олимпиадах, конкурсах, фестивалях, соревнованиях, направленных на выявление юных дарований и расширение возможностей для их самореализации и совершенствования способностей.
</t>
  </si>
  <si>
    <t>Реализация мероприятий, направленных на физическое, гражданско – нравственное и патриотическое воспитание, формирование у обучающихся правовых, культурных и нравственных ценностей.</t>
  </si>
  <si>
    <t xml:space="preserve">Обеспечение реализации обновлённых федеральных государственных образовательных стандартов общего образования и внедрение обновленных на его основе примерных основных образовательных программ, концепций преподавания учебных предметов и (или) предметных областей;
Внедрение в образовательных организациях, реализующих образовательные программы дошкольного образования, начального общего, основного общего и среднего общего образования, современную и безопасную цифровую образовательную среду, способствующую совершенствованию традиционных форм обучения, разработку и верификацию цифрового образовательного контента, содержащего интерактивные и адаптивные цифровые инструменты, включая обновление материально-технической базы образовательных организаций компьютерным, мультимедийным, презентационным оборудованием и программным обеспечением, создание и обеспечение функционирования центров образования естественно-научной и технологической направленности в общеобразовательных организациях;
Развитие системы кадрового обеспечения сферы образования, позволяющей каждому педагогу повышать уровень профессионального мастерства на протяжении всей профессиональной деятельности;
 Создание условий и обеспечение реализации дополнительных общеразвивающих программ, обеспечив увеличение охвата детей дополнительным образованием. Обеспечение реализации проектов и программ, направленных на профессиональную ориентацию и самоопределение обучающихся.
Обеспечение участия талантливых детей в олимпиадах, интеллектуальных, творческих конкурсах, мероприятиях, направленных на развитие у школьников способностей в научной (научно–исследовательской), инженерно–технической, изобретательской, творческой и физкультурно - спортивной сферах, в предметных школьных олимпиадах, конкурсах, фестивалях, соревнованиях, направленных на выявление юных дарований и расширение возможностей для их самореализации и совершенствования способностей;
Обеспечение реализации комплекса мер, направленных на обеспечение безопасности в образовательных организациях.
</t>
  </si>
  <si>
    <t xml:space="preserve">Приложение 
к постановлению администрации
города Покачи
от 30.10.2024 № 1006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</si>
</sst>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19]#,##0"/>
    <numFmt numFmtId="165" formatCode="[$-419]#,##0.00"/>
    <numFmt numFmtId="166" formatCode="[$-419]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164" fontId="0" fillId="0" borderId="0"/>
    <xf numFmtId="164" fontId="2" fillId="0" borderId="0"/>
    <xf numFmtId="164" fontId="2" fillId="0" borderId="0"/>
    <xf numFmtId="164" fontId="2" fillId="0" borderId="0"/>
    <xf numFmtId="164" fontId="2" fillId="0" borderId="0"/>
  </cellStyleXfs>
  <cellXfs count="222">
    <xf numFmtId="164" fontId="0" fillId="0" borderId="0" xfId="0"/>
    <xf numFmtId="164" fontId="1" fillId="0" borderId="0" xfId="0" applyFont="1"/>
    <xf numFmtId="164" fontId="1" fillId="0" borderId="1" xfId="0" applyFont="1" applyBorder="1" applyAlignment="1">
      <alignment horizontal="center" vertical="center"/>
    </xf>
    <xf numFmtId="164" fontId="1" fillId="0" borderId="0" xfId="0" applyFont="1" applyFill="1"/>
    <xf numFmtId="164" fontId="3" fillId="0" borderId="0" xfId="2" applyFont="1" applyFill="1"/>
    <xf numFmtId="164" fontId="4" fillId="0" borderId="0" xfId="2" applyFont="1" applyFill="1"/>
    <xf numFmtId="164" fontId="1" fillId="0" borderId="0" xfId="2" applyFont="1" applyFill="1"/>
    <xf numFmtId="4" fontId="5" fillId="0" borderId="1" xfId="2" applyNumberFormat="1" applyFont="1" applyFill="1" applyBorder="1" applyAlignment="1"/>
    <xf numFmtId="4" fontId="3" fillId="0" borderId="1" xfId="2" applyNumberFormat="1" applyFont="1" applyFill="1" applyBorder="1" applyAlignment="1"/>
    <xf numFmtId="164" fontId="2" fillId="0" borderId="0" xfId="2" applyFill="1"/>
    <xf numFmtId="164" fontId="3" fillId="0" borderId="21" xfId="0" applyFont="1" applyBorder="1" applyAlignment="1">
      <alignment vertical="top" wrapText="1"/>
    </xf>
    <xf numFmtId="164" fontId="3" fillId="0" borderId="10" xfId="0" applyFont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7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2" fillId="0" borderId="0" xfId="2" applyFont="1" applyFill="1"/>
    <xf numFmtId="164" fontId="4" fillId="0" borderId="1" xfId="2" applyFont="1" applyFill="1" applyBorder="1" applyAlignment="1">
      <alignment horizontal="center" vertical="center" wrapText="1"/>
    </xf>
    <xf numFmtId="164" fontId="3" fillId="0" borderId="0" xfId="2" applyFont="1" applyFill="1" applyAlignment="1">
      <alignment horizontal="right" wrapText="1"/>
    </xf>
    <xf numFmtId="164" fontId="3" fillId="0" borderId="0" xfId="2" applyFont="1" applyFill="1" applyAlignment="1">
      <alignment horizontal="right"/>
    </xf>
    <xf numFmtId="164" fontId="3" fillId="0" borderId="0" xfId="2" applyFont="1" applyFill="1" applyAlignment="1">
      <alignment horizontal="right" wrapText="1"/>
    </xf>
    <xf numFmtId="164" fontId="3" fillId="0" borderId="0" xfId="2" applyFont="1" applyFill="1" applyAlignment="1">
      <alignment horizontal="right"/>
    </xf>
    <xf numFmtId="49" fontId="3" fillId="0" borderId="1" xfId="2" applyNumberFormat="1" applyFont="1" applyFill="1" applyBorder="1" applyAlignment="1">
      <alignment horizontal="center" vertical="center"/>
    </xf>
    <xf numFmtId="164" fontId="3" fillId="0" borderId="1" xfId="0" applyFont="1" applyFill="1" applyBorder="1" applyAlignment="1">
      <alignment horizontal="center" vertical="center"/>
    </xf>
    <xf numFmtId="164" fontId="3" fillId="0" borderId="1" xfId="0" applyFont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35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center" vertical="center" wrapText="1"/>
    </xf>
    <xf numFmtId="49" fontId="7" fillId="0" borderId="35" xfId="0" applyNumberFormat="1" applyFont="1" applyBorder="1" applyAlignment="1">
      <alignment horizontal="center" vertical="center"/>
    </xf>
    <xf numFmtId="164" fontId="8" fillId="0" borderId="1" xfId="2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vertical="center"/>
    </xf>
    <xf numFmtId="164" fontId="3" fillId="0" borderId="6" xfId="2" applyFont="1" applyFill="1" applyBorder="1" applyAlignment="1">
      <alignment vertical="center"/>
    </xf>
    <xf numFmtId="164" fontId="3" fillId="0" borderId="6" xfId="2" applyFont="1" applyFill="1" applyBorder="1" applyAlignment="1">
      <alignment vertical="center" wrapText="1"/>
    </xf>
    <xf numFmtId="164" fontId="5" fillId="2" borderId="6" xfId="2" applyFont="1" applyFill="1" applyBorder="1" applyAlignment="1">
      <alignment vertical="center" wrapText="1"/>
    </xf>
    <xf numFmtId="164" fontId="3" fillId="0" borderId="0" xfId="2" applyFont="1" applyFill="1" applyBorder="1"/>
    <xf numFmtId="4" fontId="5" fillId="2" borderId="1" xfId="2" applyNumberFormat="1" applyFont="1" applyFill="1" applyBorder="1" applyAlignment="1"/>
    <xf numFmtId="164" fontId="3" fillId="0" borderId="3" xfId="2" applyFont="1" applyFill="1" applyBorder="1" applyAlignment="1"/>
    <xf numFmtId="164" fontId="3" fillId="0" borderId="6" xfId="2" applyFont="1" applyFill="1" applyBorder="1" applyAlignment="1">
      <alignment horizontal="center"/>
    </xf>
    <xf numFmtId="164" fontId="6" fillId="0" borderId="0" xfId="2" applyFont="1" applyFill="1" applyAlignment="1">
      <alignment horizontal="right"/>
    </xf>
    <xf numFmtId="164" fontId="6" fillId="0" borderId="0" xfId="2" applyFont="1" applyFill="1"/>
    <xf numFmtId="164" fontId="3" fillId="0" borderId="6" xfId="0" applyNumberFormat="1" applyFont="1" applyFill="1" applyBorder="1" applyAlignment="1">
      <alignment horizontal="center" vertical="center"/>
    </xf>
    <xf numFmtId="164" fontId="4" fillId="0" borderId="6" xfId="0" applyFont="1" applyFill="1" applyBorder="1" applyAlignment="1">
      <alignment horizontal="center" vertical="center" wrapText="1"/>
    </xf>
    <xf numFmtId="164" fontId="1" fillId="0" borderId="1" xfId="0" applyFont="1" applyBorder="1"/>
    <xf numFmtId="164" fontId="3" fillId="0" borderId="8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9" xfId="0" applyFont="1" applyBorder="1" applyAlignment="1">
      <alignment horizontal="center" vertical="center" wrapText="1"/>
    </xf>
    <xf numFmtId="164" fontId="0" fillId="0" borderId="1" xfId="0" applyBorder="1"/>
    <xf numFmtId="164" fontId="0" fillId="0" borderId="1" xfId="0" applyBorder="1" applyAlignment="1">
      <alignment horizontal="center" vertical="center"/>
    </xf>
    <xf numFmtId="164" fontId="3" fillId="0" borderId="1" xfId="0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top" wrapText="1"/>
    </xf>
    <xf numFmtId="164" fontId="3" fillId="0" borderId="6" xfId="2" applyFont="1" applyFill="1" applyBorder="1" applyAlignment="1">
      <alignment horizontal="center" vertical="top" wrapText="1"/>
    </xf>
    <xf numFmtId="164" fontId="3" fillId="0" borderId="1" xfId="2" applyFont="1" applyFill="1" applyBorder="1" applyAlignment="1">
      <alignment horizontal="center" vertical="top" wrapText="1"/>
    </xf>
    <xf numFmtId="164" fontId="3" fillId="0" borderId="1" xfId="0" applyFont="1" applyFill="1" applyBorder="1" applyAlignment="1">
      <alignment horizontal="center" vertical="center"/>
    </xf>
    <xf numFmtId="164" fontId="3" fillId="0" borderId="0" xfId="2" applyFont="1" applyAlignment="1">
      <alignment horizontal="right"/>
    </xf>
    <xf numFmtId="164" fontId="3" fillId="0" borderId="1" xfId="0" applyFont="1" applyFill="1" applyBorder="1" applyAlignment="1">
      <alignment horizontal="center" vertical="center" wrapText="1"/>
    </xf>
    <xf numFmtId="164" fontId="3" fillId="0" borderId="1" xfId="0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 wrapText="1"/>
    </xf>
    <xf numFmtId="164" fontId="3" fillId="0" borderId="21" xfId="0" applyFont="1" applyFill="1" applyBorder="1" applyAlignment="1">
      <alignment vertical="top" wrapText="1"/>
    </xf>
    <xf numFmtId="164" fontId="4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center" vertical="center"/>
    </xf>
    <xf numFmtId="164" fontId="3" fillId="0" borderId="29" xfId="2" applyFont="1" applyFill="1" applyBorder="1" applyAlignment="1">
      <alignment horizontal="center"/>
    </xf>
    <xf numFmtId="164" fontId="3" fillId="0" borderId="1" xfId="0" applyFont="1" applyFill="1" applyBorder="1" applyAlignment="1">
      <alignment horizontal="center" vertical="top" wrapText="1"/>
    </xf>
    <xf numFmtId="164" fontId="3" fillId="0" borderId="6" xfId="2" applyFont="1" applyFill="1" applyBorder="1" applyAlignment="1">
      <alignment horizontal="center" vertical="top"/>
    </xf>
    <xf numFmtId="164" fontId="3" fillId="0" borderId="1" xfId="2" applyFont="1" applyFill="1" applyBorder="1" applyAlignment="1">
      <alignment horizontal="center" vertical="top"/>
    </xf>
    <xf numFmtId="164" fontId="3" fillId="0" borderId="1" xfId="0" applyFont="1" applyFill="1" applyBorder="1"/>
    <xf numFmtId="164" fontId="4" fillId="0" borderId="1" xfId="2" applyFont="1" applyFill="1" applyBorder="1" applyAlignment="1">
      <alignment vertical="center" wrapText="1"/>
    </xf>
    <xf numFmtId="164" fontId="3" fillId="0" borderId="1" xfId="2" applyFont="1" applyFill="1" applyBorder="1" applyAlignment="1">
      <alignment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3" fillId="0" borderId="6" xfId="2" applyFont="1" applyFill="1" applyBorder="1" applyAlignment="1">
      <alignment horizontal="left" vertical="top" wrapText="1"/>
    </xf>
    <xf numFmtId="164" fontId="3" fillId="0" borderId="29" xfId="2" applyFont="1" applyFill="1" applyBorder="1" applyAlignment="1">
      <alignment horizontal="center" vertical="top" wrapText="1"/>
    </xf>
    <xf numFmtId="164" fontId="3" fillId="0" borderId="1" xfId="2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/>
    </xf>
    <xf numFmtId="164" fontId="3" fillId="0" borderId="20" xfId="0" applyFont="1" applyFill="1" applyBorder="1" applyAlignment="1">
      <alignment horizontal="center" vertical="center" wrapText="1"/>
    </xf>
    <xf numFmtId="164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4" fontId="3" fillId="0" borderId="1" xfId="0" applyFont="1" applyFill="1" applyBorder="1" applyAlignment="1">
      <alignment horizontal="center" vertical="center" wrapText="1"/>
    </xf>
    <xf numFmtId="164" fontId="1" fillId="0" borderId="1" xfId="2" applyFont="1" applyFill="1" applyBorder="1"/>
    <xf numFmtId="49" fontId="5" fillId="0" borderId="1" xfId="2" applyNumberFormat="1" applyFont="1" applyFill="1" applyBorder="1" applyAlignment="1">
      <alignment horizontal="center" vertical="center"/>
    </xf>
    <xf numFmtId="164" fontId="5" fillId="3" borderId="1" xfId="2" applyFont="1" applyFill="1" applyBorder="1" applyAlignment="1">
      <alignment vertical="center"/>
    </xf>
    <xf numFmtId="4" fontId="5" fillId="3" borderId="1" xfId="2" applyNumberFormat="1" applyFont="1" applyFill="1" applyBorder="1" applyAlignment="1"/>
    <xf numFmtId="0" fontId="4" fillId="0" borderId="1" xfId="2" applyNumberFormat="1" applyFont="1" applyFill="1" applyBorder="1" applyAlignment="1">
      <alignment horizontal="center" vertical="center" wrapText="1"/>
    </xf>
    <xf numFmtId="164" fontId="4" fillId="0" borderId="22" xfId="0" applyFont="1" applyBorder="1" applyAlignment="1">
      <alignment horizontal="left" vertical="center" wrapText="1"/>
    </xf>
    <xf numFmtId="164" fontId="4" fillId="0" borderId="23" xfId="0" applyFont="1" applyBorder="1" applyAlignment="1">
      <alignment horizontal="left" vertical="center"/>
    </xf>
    <xf numFmtId="164" fontId="4" fillId="0" borderId="24" xfId="0" applyFont="1" applyBorder="1" applyAlignment="1">
      <alignment horizontal="left" vertical="center"/>
    </xf>
    <xf numFmtId="164" fontId="3" fillId="0" borderId="0" xfId="2" applyFont="1" applyAlignment="1">
      <alignment horizontal="right" wrapText="1"/>
    </xf>
    <xf numFmtId="164" fontId="3" fillId="0" borderId="0" xfId="2" applyFont="1" applyAlignment="1">
      <alignment horizontal="right"/>
    </xf>
    <xf numFmtId="164" fontId="3" fillId="0" borderId="0" xfId="0" applyFont="1" applyFill="1" applyBorder="1" applyAlignment="1">
      <alignment horizontal="center" vertical="center" wrapText="1"/>
    </xf>
    <xf numFmtId="164" fontId="3" fillId="0" borderId="0" xfId="0" applyFont="1" applyFill="1" applyBorder="1" applyAlignment="1">
      <alignment horizontal="center" vertical="center"/>
    </xf>
    <xf numFmtId="164" fontId="3" fillId="0" borderId="22" xfId="0" applyFont="1" applyFill="1" applyBorder="1" applyAlignment="1">
      <alignment horizontal="left" vertical="center" wrapText="1"/>
    </xf>
    <xf numFmtId="164" fontId="3" fillId="0" borderId="23" xfId="0" applyFont="1" applyFill="1" applyBorder="1" applyAlignment="1">
      <alignment horizontal="left" vertical="center" wrapText="1"/>
    </xf>
    <xf numFmtId="164" fontId="3" fillId="0" borderId="24" xfId="0" applyFont="1" applyFill="1" applyBorder="1" applyAlignment="1">
      <alignment horizontal="left" vertical="center" wrapText="1"/>
    </xf>
    <xf numFmtId="164" fontId="3" fillId="0" borderId="22" xfId="0" applyFont="1" applyFill="1" applyBorder="1" applyAlignment="1">
      <alignment horizontal="left" vertical="top" wrapText="1"/>
    </xf>
    <xf numFmtId="164" fontId="3" fillId="0" borderId="23" xfId="0" applyFont="1" applyFill="1" applyBorder="1" applyAlignment="1">
      <alignment horizontal="left" vertical="top" wrapText="1"/>
    </xf>
    <xf numFmtId="164" fontId="3" fillId="0" borderId="24" xfId="0" applyFont="1" applyFill="1" applyBorder="1" applyAlignment="1">
      <alignment horizontal="left" vertical="top" wrapText="1"/>
    </xf>
    <xf numFmtId="164" fontId="3" fillId="0" borderId="44" xfId="0" applyFont="1" applyBorder="1" applyAlignment="1">
      <alignment horizontal="left" vertical="top" wrapText="1"/>
    </xf>
    <xf numFmtId="164" fontId="3" fillId="0" borderId="13" xfId="0" applyFont="1" applyBorder="1" applyAlignment="1">
      <alignment horizontal="left" vertical="top" wrapText="1"/>
    </xf>
    <xf numFmtId="164" fontId="3" fillId="0" borderId="45" xfId="0" applyFont="1" applyBorder="1" applyAlignment="1">
      <alignment horizontal="left" vertical="top" wrapText="1"/>
    </xf>
    <xf numFmtId="164" fontId="3" fillId="0" borderId="12" xfId="0" applyFont="1" applyFill="1" applyBorder="1" applyAlignment="1">
      <alignment horizontal="left" vertical="top" wrapText="1"/>
    </xf>
    <xf numFmtId="164" fontId="3" fillId="0" borderId="13" xfId="0" applyFont="1" applyFill="1" applyBorder="1" applyAlignment="1">
      <alignment horizontal="left" vertical="top"/>
    </xf>
    <xf numFmtId="164" fontId="3" fillId="0" borderId="2" xfId="0" applyFont="1" applyFill="1" applyBorder="1" applyAlignment="1">
      <alignment horizontal="left" vertical="top"/>
    </xf>
    <xf numFmtId="164" fontId="3" fillId="0" borderId="46" xfId="0" applyFont="1" applyFill="1" applyBorder="1" applyAlignment="1">
      <alignment horizontal="left" vertical="top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3" fillId="0" borderId="27" xfId="0" applyFont="1" applyBorder="1" applyAlignment="1">
      <alignment horizontal="left" vertical="top" wrapText="1"/>
    </xf>
    <xf numFmtId="164" fontId="3" fillId="0" borderId="14" xfId="0" applyFont="1" applyBorder="1" applyAlignment="1">
      <alignment horizontal="left" vertical="top" wrapText="1"/>
    </xf>
    <xf numFmtId="164" fontId="3" fillId="0" borderId="16" xfId="0" applyFont="1" applyBorder="1" applyAlignment="1">
      <alignment horizontal="left" vertical="top" wrapText="1"/>
    </xf>
    <xf numFmtId="164" fontId="3" fillId="0" borderId="7" xfId="0" applyFont="1" applyBorder="1" applyAlignment="1">
      <alignment horizontal="left" vertical="center"/>
    </xf>
    <xf numFmtId="164" fontId="3" fillId="0" borderId="1" xfId="0" applyFont="1" applyBorder="1" applyAlignment="1">
      <alignment horizontal="left" vertical="center"/>
    </xf>
    <xf numFmtId="164" fontId="4" fillId="0" borderId="7" xfId="0" applyFont="1" applyBorder="1" applyAlignment="1">
      <alignment horizontal="center" vertical="center"/>
    </xf>
    <xf numFmtId="164" fontId="3" fillId="0" borderId="8" xfId="0" applyFont="1" applyBorder="1" applyAlignment="1">
      <alignment horizontal="left"/>
    </xf>
    <xf numFmtId="164" fontId="3" fillId="0" borderId="9" xfId="0" applyFont="1" applyBorder="1" applyAlignment="1">
      <alignment horizontal="left"/>
    </xf>
    <xf numFmtId="164" fontId="3" fillId="0" borderId="3" xfId="0" applyFont="1" applyBorder="1" applyAlignment="1">
      <alignment horizontal="left"/>
    </xf>
    <xf numFmtId="164" fontId="3" fillId="0" borderId="5" xfId="0" applyFont="1" applyBorder="1" applyAlignment="1">
      <alignment horizontal="left"/>
    </xf>
    <xf numFmtId="164" fontId="3" fillId="0" borderId="18" xfId="0" applyFont="1" applyBorder="1" applyAlignment="1">
      <alignment horizontal="left"/>
    </xf>
    <xf numFmtId="164" fontId="3" fillId="0" borderId="19" xfId="0" applyFont="1" applyBorder="1" applyAlignment="1">
      <alignment horizontal="left"/>
    </xf>
    <xf numFmtId="164" fontId="3" fillId="0" borderId="0" xfId="0" applyFont="1" applyBorder="1" applyAlignment="1">
      <alignment horizontal="center" vertical="center"/>
    </xf>
    <xf numFmtId="164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 wrapText="1"/>
    </xf>
    <xf numFmtId="164" fontId="3" fillId="0" borderId="1" xfId="0" applyFont="1" applyFill="1" applyBorder="1" applyAlignment="1">
      <alignment horizontal="center" vertical="center"/>
    </xf>
    <xf numFmtId="164" fontId="3" fillId="0" borderId="1" xfId="0" applyFont="1" applyBorder="1" applyAlignment="1">
      <alignment horizontal="center" vertical="center"/>
    </xf>
    <xf numFmtId="164" fontId="7" fillId="0" borderId="34" xfId="0" applyFont="1" applyFill="1" applyBorder="1" applyAlignment="1">
      <alignment horizontal="center" vertical="center" wrapText="1"/>
    </xf>
    <xf numFmtId="164" fontId="7" fillId="0" borderId="20" xfId="0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164" fontId="7" fillId="0" borderId="36" xfId="0" applyFont="1" applyBorder="1" applyAlignment="1">
      <alignment horizontal="center" vertical="center" wrapText="1"/>
    </xf>
    <xf numFmtId="164" fontId="7" fillId="0" borderId="7" xfId="0" applyFont="1" applyBorder="1" applyAlignment="1">
      <alignment horizontal="center" vertical="center" wrapText="1"/>
    </xf>
    <xf numFmtId="164" fontId="3" fillId="0" borderId="0" xfId="2" applyFont="1" applyFill="1" applyAlignment="1">
      <alignment horizontal="right" wrapText="1"/>
    </xf>
    <xf numFmtId="164" fontId="7" fillId="0" borderId="0" xfId="0" applyFont="1" applyBorder="1" applyAlignment="1">
      <alignment horizontal="center" vertical="center"/>
    </xf>
    <xf numFmtId="164" fontId="7" fillId="0" borderId="32" xfId="0" applyFont="1" applyBorder="1" applyAlignment="1">
      <alignment horizontal="center" vertical="center" wrapText="1"/>
    </xf>
    <xf numFmtId="164" fontId="7" fillId="0" borderId="35" xfId="0" applyFont="1" applyBorder="1" applyAlignment="1">
      <alignment horizontal="center" vertical="center" wrapText="1"/>
    </xf>
    <xf numFmtId="164" fontId="7" fillId="0" borderId="33" xfId="0" applyFont="1" applyBorder="1" applyAlignment="1">
      <alignment horizontal="center" vertical="center" wrapText="1"/>
    </xf>
    <xf numFmtId="164" fontId="7" fillId="0" borderId="1" xfId="0" applyFont="1" applyBorder="1" applyAlignment="1">
      <alignment horizontal="center" vertical="center" wrapText="1"/>
    </xf>
    <xf numFmtId="164" fontId="7" fillId="0" borderId="33" xfId="0" applyFont="1" applyBorder="1" applyAlignment="1">
      <alignment horizontal="center" vertical="center"/>
    </xf>
    <xf numFmtId="164" fontId="7" fillId="0" borderId="33" xfId="0" applyFont="1" applyFill="1" applyBorder="1" applyAlignment="1">
      <alignment horizontal="center" vertical="center" wrapText="1"/>
    </xf>
    <xf numFmtId="164" fontId="7" fillId="0" borderId="1" xfId="0" applyFont="1" applyFill="1" applyBorder="1" applyAlignment="1">
      <alignment horizontal="center" vertical="center"/>
    </xf>
    <xf numFmtId="164" fontId="7" fillId="0" borderId="1" xfId="0" applyFont="1" applyFill="1" applyBorder="1" applyAlignment="1">
      <alignment horizontal="center" vertical="center" wrapText="1"/>
    </xf>
    <xf numFmtId="164" fontId="3" fillId="0" borderId="4" xfId="2" applyFont="1" applyFill="1" applyBorder="1" applyAlignment="1">
      <alignment horizontal="left"/>
    </xf>
    <xf numFmtId="164" fontId="3" fillId="0" borderId="5" xfId="2" applyFont="1" applyFill="1" applyBorder="1" applyAlignment="1">
      <alignment horizontal="left"/>
    </xf>
    <xf numFmtId="164" fontId="3" fillId="0" borderId="40" xfId="2" applyFont="1" applyFill="1" applyBorder="1" applyAlignment="1">
      <alignment horizontal="center" vertical="top" wrapText="1"/>
    </xf>
    <xf numFmtId="164" fontId="3" fillId="0" borderId="41" xfId="2" applyFont="1" applyFill="1" applyBorder="1" applyAlignment="1">
      <alignment horizontal="center" vertical="top" wrapText="1"/>
    </xf>
    <xf numFmtId="164" fontId="3" fillId="0" borderId="8" xfId="2" applyFont="1" applyFill="1" applyBorder="1" applyAlignment="1">
      <alignment horizontal="center" vertical="top" wrapText="1"/>
    </xf>
    <xf numFmtId="164" fontId="3" fillId="0" borderId="4" xfId="2" applyFont="1" applyFill="1" applyBorder="1" applyAlignment="1">
      <alignment horizontal="center" vertical="top"/>
    </xf>
    <xf numFmtId="164" fontId="5" fillId="2" borderId="4" xfId="2" applyFont="1" applyFill="1" applyBorder="1" applyAlignment="1">
      <alignment horizontal="center" vertical="top" wrapText="1"/>
    </xf>
    <xf numFmtId="164" fontId="5" fillId="2" borderId="4" xfId="2" applyFont="1" applyFill="1" applyBorder="1" applyAlignment="1">
      <alignment horizontal="center" vertical="top"/>
    </xf>
    <xf numFmtId="164" fontId="3" fillId="0" borderId="1" xfId="2" applyFont="1" applyFill="1" applyBorder="1" applyAlignment="1">
      <alignment horizontal="left"/>
    </xf>
    <xf numFmtId="164" fontId="5" fillId="2" borderId="3" xfId="2" applyFont="1" applyFill="1" applyBorder="1" applyAlignment="1">
      <alignment horizontal="center" vertical="top" wrapText="1"/>
    </xf>
    <xf numFmtId="164" fontId="3" fillId="0" borderId="6" xfId="2" applyFont="1" applyFill="1" applyBorder="1" applyAlignment="1">
      <alignment horizontal="left" vertical="top" wrapText="1"/>
    </xf>
    <xf numFmtId="164" fontId="3" fillId="0" borderId="30" xfId="2" applyFont="1" applyFill="1" applyBorder="1" applyAlignment="1">
      <alignment horizontal="left" vertical="top" wrapText="1"/>
    </xf>
    <xf numFmtId="164" fontId="3" fillId="0" borderId="7" xfId="2" applyFont="1" applyFill="1" applyBorder="1" applyAlignment="1">
      <alignment horizontal="left" vertical="top" wrapText="1"/>
    </xf>
    <xf numFmtId="164" fontId="3" fillId="0" borderId="6" xfId="2" applyFont="1" applyFill="1" applyBorder="1" applyAlignment="1">
      <alignment horizontal="center" vertical="top"/>
    </xf>
    <xf numFmtId="164" fontId="3" fillId="0" borderId="30" xfId="2" applyFont="1" applyFill="1" applyBorder="1" applyAlignment="1">
      <alignment horizontal="center" vertical="top"/>
    </xf>
    <xf numFmtId="164" fontId="3" fillId="0" borderId="7" xfId="2" applyFont="1" applyFill="1" applyBorder="1" applyAlignment="1">
      <alignment horizontal="center" vertical="top"/>
    </xf>
    <xf numFmtId="164" fontId="5" fillId="0" borderId="3" xfId="2" applyFont="1" applyFill="1" applyBorder="1" applyAlignment="1">
      <alignment horizontal="center" vertical="top" wrapText="1"/>
    </xf>
    <xf numFmtId="164" fontId="5" fillId="0" borderId="4" xfId="2" applyFont="1" applyFill="1" applyBorder="1" applyAlignment="1">
      <alignment horizontal="center" vertical="top" wrapText="1"/>
    </xf>
    <xf numFmtId="164" fontId="3" fillId="0" borderId="2" xfId="2" applyFont="1" applyFill="1" applyBorder="1" applyAlignment="1">
      <alignment horizontal="center"/>
    </xf>
    <xf numFmtId="164" fontId="3" fillId="0" borderId="1" xfId="2" applyFont="1" applyFill="1" applyBorder="1" applyAlignment="1">
      <alignment horizontal="center" vertical="center" wrapText="1"/>
    </xf>
    <xf numFmtId="164" fontId="3" fillId="0" borderId="6" xfId="2" applyFont="1" applyFill="1" applyBorder="1" applyAlignment="1">
      <alignment horizontal="center" vertical="center" wrapText="1"/>
    </xf>
    <xf numFmtId="164" fontId="3" fillId="0" borderId="30" xfId="2" applyFont="1" applyFill="1" applyBorder="1" applyAlignment="1">
      <alignment horizontal="center" vertical="center" wrapText="1"/>
    </xf>
    <xf numFmtId="164" fontId="3" fillId="0" borderId="7" xfId="2" applyFont="1" applyFill="1" applyBorder="1" applyAlignment="1">
      <alignment horizontal="center" vertical="center" wrapText="1"/>
    </xf>
    <xf numFmtId="164" fontId="6" fillId="0" borderId="0" xfId="2" applyFont="1" applyFill="1" applyAlignment="1">
      <alignment horizontal="right" wrapText="1"/>
    </xf>
    <xf numFmtId="164" fontId="7" fillId="0" borderId="2" xfId="2" applyFont="1" applyFill="1" applyBorder="1" applyAlignment="1">
      <alignment horizontal="center" vertical="center"/>
    </xf>
    <xf numFmtId="164" fontId="7" fillId="0" borderId="0" xfId="2" applyFont="1" applyFill="1" applyBorder="1" applyAlignment="1">
      <alignment horizontal="center" vertical="center"/>
    </xf>
    <xf numFmtId="164" fontId="3" fillId="0" borderId="3" xfId="2" applyFont="1" applyFill="1" applyBorder="1" applyAlignment="1">
      <alignment horizontal="center" vertical="center" wrapText="1"/>
    </xf>
    <xf numFmtId="164" fontId="3" fillId="0" borderId="4" xfId="2" applyFont="1" applyFill="1" applyBorder="1" applyAlignment="1">
      <alignment horizontal="center" vertical="center" wrapText="1"/>
    </xf>
    <xf numFmtId="164" fontId="3" fillId="0" borderId="5" xfId="2" applyFont="1" applyFill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164" fontId="3" fillId="0" borderId="36" xfId="0" applyFont="1" applyBorder="1" applyAlignment="1">
      <alignment horizontal="center" vertical="center" wrapText="1"/>
    </xf>
    <xf numFmtId="164" fontId="3" fillId="0" borderId="7" xfId="0" applyFont="1" applyBorder="1" applyAlignment="1">
      <alignment horizontal="center" vertical="center" wrapText="1"/>
    </xf>
    <xf numFmtId="164" fontId="3" fillId="0" borderId="28" xfId="0" applyFont="1" applyBorder="1" applyAlignment="1">
      <alignment horizontal="center" vertical="center" wrapText="1"/>
    </xf>
    <xf numFmtId="164" fontId="3" fillId="0" borderId="32" xfId="0" applyFont="1" applyBorder="1" applyAlignment="1">
      <alignment horizontal="center" vertical="center" wrapText="1"/>
    </xf>
    <xf numFmtId="164" fontId="3" fillId="0" borderId="35" xfId="0" applyFont="1" applyBorder="1" applyAlignment="1">
      <alignment horizontal="center" vertical="center" wrapText="1"/>
    </xf>
    <xf numFmtId="164" fontId="3" fillId="0" borderId="33" xfId="0" applyFont="1" applyBorder="1" applyAlignment="1">
      <alignment horizontal="center" vertical="center" wrapText="1"/>
    </xf>
    <xf numFmtId="164" fontId="3" fillId="0" borderId="33" xfId="0" applyFont="1" applyBorder="1" applyAlignment="1">
      <alignment horizontal="center" vertical="center"/>
    </xf>
    <xf numFmtId="164" fontId="3" fillId="0" borderId="33" xfId="0" applyFont="1" applyFill="1" applyBorder="1" applyAlignment="1">
      <alignment horizontal="center" vertical="center"/>
    </xf>
    <xf numFmtId="164" fontId="3" fillId="0" borderId="33" xfId="0" applyFont="1" applyFill="1" applyBorder="1" applyAlignment="1">
      <alignment horizontal="center" vertical="center" wrapText="1"/>
    </xf>
    <xf numFmtId="49" fontId="3" fillId="0" borderId="38" xfId="0" applyNumberFormat="1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9" fontId="3" fillId="0" borderId="39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164" fontId="3" fillId="0" borderId="37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1" fillId="2" borderId="3" xfId="0" applyFont="1" applyFill="1" applyBorder="1" applyAlignment="1">
      <alignment horizontal="center" vertical="center"/>
    </xf>
    <xf numFmtId="164" fontId="1" fillId="2" borderId="4" xfId="0" applyFont="1" applyFill="1" applyBorder="1" applyAlignment="1">
      <alignment horizontal="center" vertical="center"/>
    </xf>
    <xf numFmtId="164" fontId="1" fillId="2" borderId="5" xfId="0" applyFont="1" applyFill="1" applyBorder="1" applyAlignment="1">
      <alignment horizontal="center" vertical="center"/>
    </xf>
    <xf numFmtId="164" fontId="1" fillId="0" borderId="40" xfId="0" applyFont="1" applyBorder="1" applyAlignment="1">
      <alignment horizontal="center" vertical="center"/>
    </xf>
    <xf numFmtId="164" fontId="1" fillId="0" borderId="29" xfId="0" applyFont="1" applyBorder="1" applyAlignment="1">
      <alignment horizontal="center" vertical="center"/>
    </xf>
    <xf numFmtId="164" fontId="1" fillId="0" borderId="31" xfId="0" applyFont="1" applyBorder="1" applyAlignment="1">
      <alignment horizontal="center" vertical="center"/>
    </xf>
    <xf numFmtId="164" fontId="1" fillId="0" borderId="41" xfId="0" applyFont="1" applyBorder="1" applyAlignment="1">
      <alignment horizontal="center" vertical="center"/>
    </xf>
    <xf numFmtId="164" fontId="1" fillId="0" borderId="0" xfId="0" applyFont="1" applyBorder="1" applyAlignment="1">
      <alignment horizontal="center" vertical="center"/>
    </xf>
    <xf numFmtId="164" fontId="1" fillId="0" borderId="25" xfId="0" applyFont="1" applyBorder="1" applyAlignment="1">
      <alignment horizontal="center" vertical="center"/>
    </xf>
    <xf numFmtId="164" fontId="1" fillId="0" borderId="8" xfId="0" applyFont="1" applyBorder="1" applyAlignment="1">
      <alignment horizontal="center" vertical="center"/>
    </xf>
    <xf numFmtId="164" fontId="1" fillId="0" borderId="2" xfId="0" applyFont="1" applyBorder="1" applyAlignment="1">
      <alignment horizontal="center" vertical="center"/>
    </xf>
    <xf numFmtId="164" fontId="1" fillId="0" borderId="9" xfId="0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 wrapText="1"/>
    </xf>
    <xf numFmtId="164" fontId="3" fillId="0" borderId="14" xfId="0" applyFont="1" applyBorder="1" applyAlignment="1">
      <alignment horizontal="center" vertical="center" wrapText="1"/>
    </xf>
    <xf numFmtId="164" fontId="3" fillId="0" borderId="42" xfId="0" applyFont="1" applyBorder="1" applyAlignment="1">
      <alignment horizontal="center" vertical="center" wrapText="1"/>
    </xf>
    <xf numFmtId="164" fontId="3" fillId="0" borderId="43" xfId="0" applyFont="1" applyBorder="1" applyAlignment="1">
      <alignment horizontal="center" vertical="center" wrapText="1"/>
    </xf>
    <xf numFmtId="164" fontId="3" fillId="0" borderId="26" xfId="0" applyFont="1" applyBorder="1" applyAlignment="1">
      <alignment horizontal="center" vertical="center" wrapText="1"/>
    </xf>
    <xf numFmtId="164" fontId="3" fillId="0" borderId="11" xfId="0" applyFont="1" applyBorder="1" applyAlignment="1">
      <alignment horizontal="center" vertical="center" wrapText="1"/>
    </xf>
    <xf numFmtId="164" fontId="3" fillId="0" borderId="8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9" xfId="0" applyFont="1" applyBorder="1" applyAlignment="1">
      <alignment horizontal="center" vertical="center" wrapText="1"/>
    </xf>
    <xf numFmtId="164" fontId="3" fillId="0" borderId="30" xfId="0" applyFont="1" applyBorder="1" applyAlignment="1">
      <alignment horizontal="center" vertical="center" wrapText="1"/>
    </xf>
    <xf numFmtId="164" fontId="3" fillId="0" borderId="0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3" xfId="1"/>
    <cellStyle name="Обычный 4" xfId="3"/>
    <cellStyle name="Обычный 5" xfId="4"/>
  </cellStyles>
  <dxfs count="0"/>
  <tableStyles count="0" defaultTableStyle="TableStyleMedium9" defaultPivotStyle="PivotStyleLight16"/>
  <colors>
    <mruColors>
      <color rgb="FF4CE93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zoomScale="85" zoomScaleNormal="85" zoomScalePageLayoutView="70" workbookViewId="0">
      <selection activeCell="N2" sqref="N2"/>
    </sheetView>
  </sheetViews>
  <sheetFormatPr defaultRowHeight="15" x14ac:dyDescent="0.25"/>
  <cols>
    <col min="1" max="1" width="30.85546875" style="1" customWidth="1"/>
    <col min="2" max="2" width="8.7109375" style="1" customWidth="1"/>
    <col min="3" max="3" width="35.42578125" style="1" customWidth="1"/>
    <col min="4" max="4" width="47.140625" style="3" customWidth="1"/>
    <col min="5" max="8" width="19.5703125" style="3" customWidth="1"/>
    <col min="9" max="9" width="16.140625" style="3" customWidth="1"/>
    <col min="10" max="10" width="23.5703125" style="1" customWidth="1"/>
    <col min="11" max="11" width="23.5703125" style="3" customWidth="1"/>
    <col min="12" max="16384" width="9.140625" style="1"/>
  </cols>
  <sheetData>
    <row r="1" spans="1:11" s="6" customFormat="1" ht="82.5" customHeight="1" x14ac:dyDescent="0.25">
      <c r="A1" s="4"/>
      <c r="B1" s="4"/>
      <c r="C1" s="4"/>
      <c r="D1" s="4"/>
      <c r="E1" s="5"/>
      <c r="F1" s="4"/>
      <c r="G1" s="4"/>
      <c r="H1" s="4"/>
      <c r="I1" s="92" t="s">
        <v>176</v>
      </c>
      <c r="J1" s="93"/>
      <c r="K1" s="93"/>
    </row>
    <row r="2" spans="1:11" s="6" customFormat="1" ht="24" customHeight="1" x14ac:dyDescent="0.25">
      <c r="A2" s="4"/>
      <c r="B2" s="4"/>
      <c r="C2" s="4"/>
      <c r="D2" s="4"/>
      <c r="E2" s="5"/>
      <c r="F2" s="4"/>
      <c r="G2" s="4"/>
      <c r="H2" s="4"/>
      <c r="I2" s="20"/>
      <c r="J2" s="20"/>
      <c r="K2" s="20"/>
    </row>
    <row r="3" spans="1:11" ht="50.25" customHeight="1" thickBot="1" x14ac:dyDescent="0.3">
      <c r="A3" s="94" t="s">
        <v>146</v>
      </c>
      <c r="B3" s="95"/>
      <c r="C3" s="95"/>
      <c r="D3" s="95"/>
      <c r="E3" s="95"/>
      <c r="F3" s="95"/>
      <c r="G3" s="95"/>
      <c r="H3" s="95"/>
      <c r="I3" s="95"/>
      <c r="J3" s="95"/>
      <c r="K3" s="95"/>
    </row>
    <row r="4" spans="1:11" ht="36.75" customHeight="1" thickBot="1" x14ac:dyDescent="0.3">
      <c r="A4" s="62" t="s">
        <v>0</v>
      </c>
      <c r="B4" s="96" t="s">
        <v>144</v>
      </c>
      <c r="C4" s="97"/>
      <c r="D4" s="97"/>
      <c r="E4" s="97"/>
      <c r="F4" s="97"/>
      <c r="G4" s="97"/>
      <c r="H4" s="97"/>
      <c r="I4" s="97"/>
      <c r="J4" s="97"/>
      <c r="K4" s="98"/>
    </row>
    <row r="5" spans="1:11" ht="36.75" customHeight="1" thickBot="1" x14ac:dyDescent="0.3">
      <c r="A5" s="62" t="s">
        <v>1</v>
      </c>
      <c r="B5" s="96" t="s">
        <v>114</v>
      </c>
      <c r="C5" s="97"/>
      <c r="D5" s="97"/>
      <c r="E5" s="97"/>
      <c r="F5" s="97"/>
      <c r="G5" s="97"/>
      <c r="H5" s="97"/>
      <c r="I5" s="97"/>
      <c r="J5" s="97"/>
      <c r="K5" s="98"/>
    </row>
    <row r="6" spans="1:11" ht="36.75" customHeight="1" thickBot="1" x14ac:dyDescent="0.3">
      <c r="A6" s="62" t="s">
        <v>2</v>
      </c>
      <c r="B6" s="96" t="s">
        <v>158</v>
      </c>
      <c r="C6" s="97"/>
      <c r="D6" s="97"/>
      <c r="E6" s="97"/>
      <c r="F6" s="97"/>
      <c r="G6" s="97"/>
      <c r="H6" s="97"/>
      <c r="I6" s="97"/>
      <c r="J6" s="97"/>
      <c r="K6" s="98"/>
    </row>
    <row r="7" spans="1:11" ht="36.75" customHeight="1" thickBot="1" x14ac:dyDescent="0.3">
      <c r="A7" s="62" t="s">
        <v>115</v>
      </c>
      <c r="B7" s="96" t="s">
        <v>145</v>
      </c>
      <c r="C7" s="97"/>
      <c r="D7" s="97"/>
      <c r="E7" s="97"/>
      <c r="F7" s="97"/>
      <c r="G7" s="97"/>
      <c r="H7" s="97"/>
      <c r="I7" s="97"/>
      <c r="J7" s="97"/>
      <c r="K7" s="98"/>
    </row>
    <row r="8" spans="1:11" ht="51" customHeight="1" thickBot="1" x14ac:dyDescent="0.3">
      <c r="A8" s="10" t="s">
        <v>3</v>
      </c>
      <c r="B8" s="99" t="s">
        <v>133</v>
      </c>
      <c r="C8" s="100"/>
      <c r="D8" s="100"/>
      <c r="E8" s="100"/>
      <c r="F8" s="100"/>
      <c r="G8" s="100"/>
      <c r="H8" s="100"/>
      <c r="I8" s="100"/>
      <c r="J8" s="100"/>
      <c r="K8" s="101"/>
    </row>
    <row r="9" spans="1:11" ht="228.75" customHeight="1" thickBot="1" x14ac:dyDescent="0.3">
      <c r="A9" s="11" t="s">
        <v>4</v>
      </c>
      <c r="B9" s="99" t="s">
        <v>138</v>
      </c>
      <c r="C9" s="100"/>
      <c r="D9" s="100"/>
      <c r="E9" s="100"/>
      <c r="F9" s="100"/>
      <c r="G9" s="100"/>
      <c r="H9" s="100"/>
      <c r="I9" s="100"/>
      <c r="J9" s="100"/>
      <c r="K9" s="101"/>
    </row>
    <row r="10" spans="1:11" ht="46.5" customHeight="1" thickBot="1" x14ac:dyDescent="0.3">
      <c r="A10" s="10" t="s">
        <v>19</v>
      </c>
      <c r="B10" s="89" t="s">
        <v>118</v>
      </c>
      <c r="C10" s="90"/>
      <c r="D10" s="90"/>
      <c r="E10" s="90"/>
      <c r="F10" s="90"/>
      <c r="G10" s="90"/>
      <c r="H10" s="90"/>
      <c r="I10" s="90"/>
      <c r="J10" s="90"/>
      <c r="K10" s="91"/>
    </row>
    <row r="11" spans="1:11" ht="24" customHeight="1" x14ac:dyDescent="0.25">
      <c r="A11" s="112" t="s">
        <v>20</v>
      </c>
      <c r="B11" s="115" t="s">
        <v>21</v>
      </c>
      <c r="C11" s="115"/>
      <c r="D11" s="117" t="s">
        <v>160</v>
      </c>
      <c r="E11" s="117"/>
      <c r="F11" s="117"/>
      <c r="G11" s="117"/>
      <c r="H11" s="117"/>
      <c r="I11" s="117"/>
      <c r="J11" s="117"/>
      <c r="K11" s="117"/>
    </row>
    <row r="12" spans="1:11" ht="24.75" customHeight="1" x14ac:dyDescent="0.25">
      <c r="A12" s="112"/>
      <c r="B12" s="116"/>
      <c r="C12" s="116"/>
      <c r="D12" s="63" t="s">
        <v>112</v>
      </c>
      <c r="E12" s="64" t="s">
        <v>14</v>
      </c>
      <c r="F12" s="64" t="s">
        <v>15</v>
      </c>
      <c r="G12" s="64" t="s">
        <v>16</v>
      </c>
      <c r="H12" s="64" t="s">
        <v>29</v>
      </c>
      <c r="I12" s="109" t="s">
        <v>113</v>
      </c>
      <c r="J12" s="109"/>
      <c r="K12" s="109"/>
    </row>
    <row r="13" spans="1:11" ht="24" customHeight="1" x14ac:dyDescent="0.25">
      <c r="A13" s="113"/>
      <c r="B13" s="118" t="s">
        <v>7</v>
      </c>
      <c r="C13" s="119"/>
      <c r="D13" s="65">
        <f>D14+D15+D16</f>
        <v>3620144075.4611998</v>
      </c>
      <c r="E13" s="65">
        <f t="shared" ref="E13:H13" si="0">E14+E15+E16+E17</f>
        <v>1319710527.9812</v>
      </c>
      <c r="F13" s="65">
        <f t="shared" si="0"/>
        <v>961072915.24000001</v>
      </c>
      <c r="G13" s="65">
        <f t="shared" si="0"/>
        <v>962616951.24000001</v>
      </c>
      <c r="H13" s="65">
        <f t="shared" si="0"/>
        <v>125581227</v>
      </c>
      <c r="I13" s="110">
        <f>I14+I15+I16+I17</f>
        <v>251162454</v>
      </c>
      <c r="J13" s="110"/>
      <c r="K13" s="110"/>
    </row>
    <row r="14" spans="1:11" ht="24" customHeight="1" x14ac:dyDescent="0.25">
      <c r="A14" s="113"/>
      <c r="B14" s="120" t="s">
        <v>8</v>
      </c>
      <c r="C14" s="121"/>
      <c r="D14" s="12">
        <f>E14+F14+G14+H14+I14</f>
        <v>0</v>
      </c>
      <c r="E14" s="12">
        <v>0</v>
      </c>
      <c r="F14" s="12">
        <v>0</v>
      </c>
      <c r="G14" s="12">
        <v>0</v>
      </c>
      <c r="H14" s="12">
        <v>0</v>
      </c>
      <c r="I14" s="111">
        <v>0</v>
      </c>
      <c r="J14" s="111"/>
      <c r="K14" s="111"/>
    </row>
    <row r="15" spans="1:11" ht="24" customHeight="1" x14ac:dyDescent="0.25">
      <c r="A15" s="113"/>
      <c r="B15" s="120" t="s">
        <v>9</v>
      </c>
      <c r="C15" s="121"/>
      <c r="D15" s="12">
        <f>E15+F15+G15++I15</f>
        <v>2816288800</v>
      </c>
      <c r="E15" s="12">
        <v>1153385200</v>
      </c>
      <c r="F15" s="12">
        <v>831013100</v>
      </c>
      <c r="G15" s="12">
        <v>831890500</v>
      </c>
      <c r="H15" s="12">
        <v>0</v>
      </c>
      <c r="I15" s="111">
        <v>0</v>
      </c>
      <c r="J15" s="111"/>
      <c r="K15" s="111"/>
    </row>
    <row r="16" spans="1:11" ht="24" customHeight="1" x14ac:dyDescent="0.25">
      <c r="A16" s="113"/>
      <c r="B16" s="120" t="s">
        <v>10</v>
      </c>
      <c r="C16" s="121"/>
      <c r="D16" s="12">
        <f>E16+F16+G16+H16+I16</f>
        <v>803855275.4612</v>
      </c>
      <c r="E16" s="12">
        <f>154325327.9812+12000000</f>
        <v>166325327.98120001</v>
      </c>
      <c r="F16" s="12">
        <v>130059815.23999999</v>
      </c>
      <c r="G16" s="12">
        <v>130726451.23999999</v>
      </c>
      <c r="H16" s="12">
        <v>125581227</v>
      </c>
      <c r="I16" s="111">
        <v>251162454</v>
      </c>
      <c r="J16" s="111"/>
      <c r="K16" s="111"/>
    </row>
    <row r="17" spans="1:11" ht="24" customHeight="1" thickBot="1" x14ac:dyDescent="0.3">
      <c r="A17" s="114"/>
      <c r="B17" s="122" t="s">
        <v>11</v>
      </c>
      <c r="C17" s="123"/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11">
        <v>0</v>
      </c>
      <c r="J17" s="111"/>
      <c r="K17" s="111"/>
    </row>
    <row r="18" spans="1:11" ht="56.25" customHeight="1" x14ac:dyDescent="0.25">
      <c r="A18" s="102" t="s">
        <v>22</v>
      </c>
      <c r="B18" s="103"/>
      <c r="C18" s="104"/>
      <c r="D18" s="105" t="s">
        <v>141</v>
      </c>
      <c r="E18" s="106"/>
      <c r="F18" s="106"/>
      <c r="G18" s="106"/>
      <c r="H18" s="106"/>
      <c r="I18" s="107"/>
      <c r="J18" s="107"/>
      <c r="K18" s="108"/>
    </row>
  </sheetData>
  <mergeCells count="25">
    <mergeCell ref="A18:C18"/>
    <mergeCell ref="D18:K18"/>
    <mergeCell ref="I12:K12"/>
    <mergeCell ref="I13:K13"/>
    <mergeCell ref="I14:K14"/>
    <mergeCell ref="I15:K15"/>
    <mergeCell ref="I16:K16"/>
    <mergeCell ref="A11:A17"/>
    <mergeCell ref="B11:C12"/>
    <mergeCell ref="D11:K11"/>
    <mergeCell ref="B13:C13"/>
    <mergeCell ref="B14:C14"/>
    <mergeCell ref="B15:C15"/>
    <mergeCell ref="B16:C16"/>
    <mergeCell ref="I17:K17"/>
    <mergeCell ref="B17:C17"/>
    <mergeCell ref="B10:K10"/>
    <mergeCell ref="I1:K1"/>
    <mergeCell ref="A3:K3"/>
    <mergeCell ref="B4:K4"/>
    <mergeCell ref="B5:K5"/>
    <mergeCell ref="B6:K6"/>
    <mergeCell ref="B7:K7"/>
    <mergeCell ref="B8:K8"/>
    <mergeCell ref="B9:K9"/>
  </mergeCells>
  <pageMargins left="1.1811023622047245" right="0.39370078740157483" top="0.78740157480314965" bottom="0.78740157480314965" header="0.31496062992125984" footer="0.31496062992125984"/>
  <pageSetup paperSize="9" scale="48" firstPageNumber="4" fitToHeight="3" orientation="landscape" useFirstPageNumber="1" horizontalDpi="180" verticalDpi="180" r:id="rId1"/>
  <headerFooter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0"/>
  <sheetViews>
    <sheetView view="pageBreakPreview" zoomScale="60" zoomScaleNormal="85" zoomScalePageLayoutView="70" workbookViewId="0">
      <selection activeCell="M11" sqref="M11"/>
    </sheetView>
  </sheetViews>
  <sheetFormatPr defaultRowHeight="15" x14ac:dyDescent="0.25"/>
  <cols>
    <col min="1" max="1" width="8.7109375" style="1" customWidth="1"/>
    <col min="2" max="2" width="35.42578125" style="1" customWidth="1"/>
    <col min="3" max="4" width="16.140625" style="1" customWidth="1"/>
    <col min="5" max="6" width="12.28515625" style="1" customWidth="1"/>
    <col min="7" max="12" width="16.5703125" style="3" customWidth="1"/>
    <col min="13" max="13" width="48.85546875" style="3" customWidth="1"/>
    <col min="14" max="14" width="19.42578125" style="3" customWidth="1"/>
    <col min="15" max="15" width="43.85546875" style="3" customWidth="1"/>
    <col min="16" max="16" width="19.42578125" style="3" customWidth="1"/>
    <col min="17" max="16384" width="9.140625" style="1"/>
  </cols>
  <sheetData>
    <row r="1" spans="1:16" s="6" customFormat="1" ht="24" customHeight="1" x14ac:dyDescent="0.25">
      <c r="A1" s="4"/>
      <c r="B1" s="4"/>
      <c r="C1" s="4"/>
      <c r="D1" s="4"/>
      <c r="E1" s="4"/>
      <c r="F1" s="4"/>
      <c r="G1" s="4"/>
      <c r="H1" s="4"/>
      <c r="I1" s="4"/>
      <c r="J1" s="20"/>
      <c r="K1" s="20"/>
      <c r="L1" s="20"/>
      <c r="M1" s="4"/>
      <c r="N1" s="4"/>
      <c r="O1" s="4"/>
      <c r="P1" s="20"/>
    </row>
    <row r="2" spans="1:16" s="6" customFormat="1" ht="24" customHeight="1" x14ac:dyDescent="0.25">
      <c r="A2" s="4"/>
      <c r="B2" s="4"/>
      <c r="C2" s="4"/>
      <c r="D2" s="4"/>
      <c r="E2" s="4"/>
      <c r="F2" s="4"/>
      <c r="G2" s="4"/>
      <c r="H2" s="4"/>
      <c r="I2" s="4"/>
      <c r="J2" s="20"/>
      <c r="K2" s="20"/>
      <c r="L2" s="20"/>
      <c r="M2" s="4"/>
      <c r="N2" s="4"/>
      <c r="O2" s="4"/>
      <c r="P2" s="20"/>
    </row>
    <row r="3" spans="1:16" ht="30" customHeight="1" x14ac:dyDescent="0.25">
      <c r="A3" s="124" t="s">
        <v>23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</row>
    <row r="4" spans="1:16" ht="30" customHeight="1" x14ac:dyDescent="0.25">
      <c r="A4" s="127" t="s">
        <v>5</v>
      </c>
      <c r="B4" s="127" t="s">
        <v>24</v>
      </c>
      <c r="C4" s="127" t="s">
        <v>25</v>
      </c>
      <c r="D4" s="127" t="s">
        <v>26</v>
      </c>
      <c r="E4" s="127" t="s">
        <v>6</v>
      </c>
      <c r="F4" s="127"/>
      <c r="G4" s="129" t="s">
        <v>32</v>
      </c>
      <c r="H4" s="129"/>
      <c r="I4" s="129"/>
      <c r="J4" s="129"/>
      <c r="K4" s="129"/>
      <c r="L4" s="129"/>
      <c r="M4" s="128" t="s">
        <v>33</v>
      </c>
      <c r="N4" s="125" t="s">
        <v>34</v>
      </c>
      <c r="O4" s="125" t="s">
        <v>35</v>
      </c>
      <c r="P4" s="125" t="s">
        <v>36</v>
      </c>
    </row>
    <row r="5" spans="1:16" s="3" customFormat="1" ht="69.75" customHeight="1" x14ac:dyDescent="0.25">
      <c r="A5" s="127"/>
      <c r="B5" s="127"/>
      <c r="C5" s="127"/>
      <c r="D5" s="127"/>
      <c r="E5" s="59" t="s">
        <v>27</v>
      </c>
      <c r="F5" s="59" t="s">
        <v>28</v>
      </c>
      <c r="G5" s="14" t="s">
        <v>14</v>
      </c>
      <c r="H5" s="14" t="s">
        <v>15</v>
      </c>
      <c r="I5" s="14" t="s">
        <v>16</v>
      </c>
      <c r="J5" s="14" t="s">
        <v>29</v>
      </c>
      <c r="K5" s="14" t="s">
        <v>30</v>
      </c>
      <c r="L5" s="14" t="s">
        <v>31</v>
      </c>
      <c r="M5" s="128"/>
      <c r="N5" s="125"/>
      <c r="O5" s="125"/>
      <c r="P5" s="125"/>
    </row>
    <row r="6" spans="1:16" s="3" customFormat="1" ht="30" customHeight="1" x14ac:dyDescent="0.25">
      <c r="A6" s="26">
        <v>1</v>
      </c>
      <c r="B6" s="26">
        <v>2</v>
      </c>
      <c r="C6" s="26">
        <v>3</v>
      </c>
      <c r="D6" s="26">
        <v>4</v>
      </c>
      <c r="E6" s="26">
        <v>5</v>
      </c>
      <c r="F6" s="26">
        <v>6</v>
      </c>
      <c r="G6" s="14" t="s">
        <v>17</v>
      </c>
      <c r="H6" s="14" t="s">
        <v>39</v>
      </c>
      <c r="I6" s="14" t="s">
        <v>40</v>
      </c>
      <c r="J6" s="14" t="s">
        <v>41</v>
      </c>
      <c r="K6" s="14" t="s">
        <v>42</v>
      </c>
      <c r="L6" s="14" t="s">
        <v>43</v>
      </c>
      <c r="M6" s="14" t="s">
        <v>44</v>
      </c>
      <c r="N6" s="26" t="s">
        <v>45</v>
      </c>
      <c r="O6" s="26" t="s">
        <v>46</v>
      </c>
      <c r="P6" s="26" t="s">
        <v>47</v>
      </c>
    </row>
    <row r="7" spans="1:16" s="3" customFormat="1" ht="30" customHeight="1" x14ac:dyDescent="0.25">
      <c r="A7" s="126" t="s">
        <v>125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</row>
    <row r="8" spans="1:16" s="3" customFormat="1" ht="150.75" customHeight="1" x14ac:dyDescent="0.25">
      <c r="A8" s="14">
        <v>1</v>
      </c>
      <c r="B8" s="16" t="s">
        <v>159</v>
      </c>
      <c r="C8" s="16" t="s">
        <v>142</v>
      </c>
      <c r="D8" s="16" t="s">
        <v>119</v>
      </c>
      <c r="E8" s="77">
        <v>62.75</v>
      </c>
      <c r="F8" s="88">
        <v>2023</v>
      </c>
      <c r="G8" s="60">
        <v>63</v>
      </c>
      <c r="H8" s="60">
        <v>64</v>
      </c>
      <c r="I8" s="60">
        <v>65</v>
      </c>
      <c r="J8" s="60">
        <v>66</v>
      </c>
      <c r="K8" s="60">
        <v>67</v>
      </c>
      <c r="L8" s="60">
        <v>68</v>
      </c>
      <c r="M8" s="67" t="s">
        <v>120</v>
      </c>
      <c r="N8" s="59" t="s">
        <v>114</v>
      </c>
      <c r="O8" s="67" t="s">
        <v>124</v>
      </c>
      <c r="P8" s="78" t="s">
        <v>157</v>
      </c>
    </row>
    <row r="9" spans="1:16" s="3" customFormat="1" ht="74.25" customHeight="1" x14ac:dyDescent="0.25">
      <c r="A9" s="14">
        <v>2</v>
      </c>
      <c r="B9" s="61" t="s">
        <v>116</v>
      </c>
      <c r="C9" s="61" t="s">
        <v>143</v>
      </c>
      <c r="D9" s="16" t="s">
        <v>119</v>
      </c>
      <c r="E9" s="79">
        <v>100</v>
      </c>
      <c r="F9" s="88">
        <v>2023</v>
      </c>
      <c r="G9" s="79">
        <v>100</v>
      </c>
      <c r="H9" s="79">
        <v>100</v>
      </c>
      <c r="I9" s="79">
        <v>100</v>
      </c>
      <c r="J9" s="79">
        <v>100</v>
      </c>
      <c r="K9" s="79">
        <v>100</v>
      </c>
      <c r="L9" s="79">
        <v>100</v>
      </c>
      <c r="M9" s="59" t="s">
        <v>121</v>
      </c>
      <c r="N9" s="59" t="s">
        <v>114</v>
      </c>
      <c r="O9" s="67" t="s">
        <v>124</v>
      </c>
      <c r="P9" s="78" t="s">
        <v>157</v>
      </c>
    </row>
    <row r="10" spans="1:16" s="3" customFormat="1" ht="79.5" customHeight="1" x14ac:dyDescent="0.25">
      <c r="A10" s="14">
        <v>3</v>
      </c>
      <c r="B10" s="61" t="s">
        <v>117</v>
      </c>
      <c r="C10" s="61" t="s">
        <v>143</v>
      </c>
      <c r="D10" s="16" t="s">
        <v>119</v>
      </c>
      <c r="E10" s="79">
        <v>100</v>
      </c>
      <c r="F10" s="88">
        <v>2023</v>
      </c>
      <c r="G10" s="79">
        <v>100</v>
      </c>
      <c r="H10" s="79">
        <v>100</v>
      </c>
      <c r="I10" s="79">
        <v>100</v>
      </c>
      <c r="J10" s="79">
        <v>100</v>
      </c>
      <c r="K10" s="79">
        <v>100</v>
      </c>
      <c r="L10" s="79">
        <v>100</v>
      </c>
      <c r="M10" s="59" t="s">
        <v>121</v>
      </c>
      <c r="N10" s="59" t="s">
        <v>114</v>
      </c>
      <c r="O10" s="67" t="s">
        <v>124</v>
      </c>
      <c r="P10" s="78" t="s">
        <v>157</v>
      </c>
    </row>
    <row r="11" spans="1:16" s="3" customFormat="1" ht="241.5" customHeight="1" x14ac:dyDescent="0.25">
      <c r="A11" s="14">
        <v>4</v>
      </c>
      <c r="B11" s="61" t="s">
        <v>122</v>
      </c>
      <c r="C11" s="16" t="s">
        <v>167</v>
      </c>
      <c r="D11" s="16" t="s">
        <v>119</v>
      </c>
      <c r="E11" s="79">
        <v>0</v>
      </c>
      <c r="F11" s="88">
        <v>2023</v>
      </c>
      <c r="G11" s="79">
        <v>0</v>
      </c>
      <c r="H11" s="79">
        <v>0</v>
      </c>
      <c r="I11" s="79">
        <v>0</v>
      </c>
      <c r="J11" s="79">
        <v>0</v>
      </c>
      <c r="K11" s="79">
        <v>0</v>
      </c>
      <c r="L11" s="79">
        <v>0</v>
      </c>
      <c r="M11" s="67" t="s">
        <v>168</v>
      </c>
      <c r="N11" s="59" t="s">
        <v>114</v>
      </c>
      <c r="O11" s="67" t="s">
        <v>124</v>
      </c>
      <c r="P11" s="78" t="s">
        <v>157</v>
      </c>
    </row>
    <row r="12" spans="1:16" s="3" customFormat="1" ht="154.5" customHeight="1" x14ac:dyDescent="0.25">
      <c r="A12" s="14">
        <v>5</v>
      </c>
      <c r="B12" s="61" t="s">
        <v>123</v>
      </c>
      <c r="C12" s="16" t="s">
        <v>167</v>
      </c>
      <c r="D12" s="16" t="s">
        <v>119</v>
      </c>
      <c r="E12" s="79">
        <v>0</v>
      </c>
      <c r="F12" s="88">
        <v>2023</v>
      </c>
      <c r="G12" s="79">
        <v>0</v>
      </c>
      <c r="H12" s="79">
        <v>0</v>
      </c>
      <c r="I12" s="79">
        <v>0</v>
      </c>
      <c r="J12" s="79">
        <v>0</v>
      </c>
      <c r="K12" s="79">
        <v>0</v>
      </c>
      <c r="L12" s="79">
        <v>0</v>
      </c>
      <c r="M12" s="83" t="s">
        <v>169</v>
      </c>
      <c r="N12" s="59" t="s">
        <v>114</v>
      </c>
      <c r="O12" s="67" t="s">
        <v>124</v>
      </c>
      <c r="P12" s="78" t="s">
        <v>157</v>
      </c>
    </row>
    <row r="13" spans="1:16" s="3" customFormat="1" ht="136.5" customHeight="1" x14ac:dyDescent="0.25">
      <c r="A13" s="14">
        <v>6</v>
      </c>
      <c r="B13" s="16" t="s">
        <v>126</v>
      </c>
      <c r="C13" s="16" t="s">
        <v>142</v>
      </c>
      <c r="D13" s="16" t="s">
        <v>127</v>
      </c>
      <c r="E13" s="80">
        <v>1</v>
      </c>
      <c r="F13" s="88">
        <v>2023</v>
      </c>
      <c r="G13" s="53">
        <v>1</v>
      </c>
      <c r="H13" s="53">
        <v>1</v>
      </c>
      <c r="I13" s="53">
        <v>1</v>
      </c>
      <c r="J13" s="53">
        <v>1</v>
      </c>
      <c r="K13" s="53">
        <v>1</v>
      </c>
      <c r="L13" s="53">
        <v>1</v>
      </c>
      <c r="M13" s="54" t="s">
        <v>155</v>
      </c>
      <c r="N13" s="59" t="s">
        <v>114</v>
      </c>
      <c r="O13" s="73" t="s">
        <v>124</v>
      </c>
      <c r="P13" s="78" t="s">
        <v>157</v>
      </c>
    </row>
    <row r="14" spans="1:16" s="3" customFormat="1" ht="27.75" customHeight="1" x14ac:dyDescent="0.25">
      <c r="A14" s="126" t="s">
        <v>129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</row>
    <row r="15" spans="1:16" s="3" customFormat="1" ht="133.5" customHeight="1" x14ac:dyDescent="0.25">
      <c r="A15" s="14" t="s">
        <v>17</v>
      </c>
      <c r="B15" s="61" t="s">
        <v>131</v>
      </c>
      <c r="C15" s="16" t="s">
        <v>142</v>
      </c>
      <c r="D15" s="16" t="s">
        <v>119</v>
      </c>
      <c r="E15" s="81">
        <v>7.4</v>
      </c>
      <c r="F15" s="88">
        <v>2023</v>
      </c>
      <c r="G15" s="82">
        <v>7.6</v>
      </c>
      <c r="H15" s="82">
        <v>7.8</v>
      </c>
      <c r="I15" s="82">
        <v>7.8</v>
      </c>
      <c r="J15" s="82">
        <v>7.8</v>
      </c>
      <c r="K15" s="82">
        <v>7.8</v>
      </c>
      <c r="L15" s="82">
        <v>7.8</v>
      </c>
      <c r="M15" s="67" t="s">
        <v>132</v>
      </c>
      <c r="N15" s="59" t="s">
        <v>114</v>
      </c>
      <c r="O15" s="67" t="s">
        <v>124</v>
      </c>
      <c r="P15" s="78" t="s">
        <v>157</v>
      </c>
    </row>
    <row r="17" spans="2:2" x14ac:dyDescent="0.25">
      <c r="B17" s="1" t="s">
        <v>166</v>
      </c>
    </row>
    <row r="18" spans="2:2" x14ac:dyDescent="0.25">
      <c r="B18" s="1" t="s">
        <v>165</v>
      </c>
    </row>
    <row r="19" spans="2:2" x14ac:dyDescent="0.25">
      <c r="B19" s="1" t="s">
        <v>164</v>
      </c>
    </row>
    <row r="20" spans="2:2" x14ac:dyDescent="0.25">
      <c r="B20" s="1" t="s">
        <v>170</v>
      </c>
    </row>
  </sheetData>
  <mergeCells count="13">
    <mergeCell ref="A3:P3"/>
    <mergeCell ref="N4:N5"/>
    <mergeCell ref="O4:O5"/>
    <mergeCell ref="P4:P5"/>
    <mergeCell ref="A14:P14"/>
    <mergeCell ref="A7:P7"/>
    <mergeCell ref="A4:A5"/>
    <mergeCell ref="B4:B5"/>
    <mergeCell ref="C4:C5"/>
    <mergeCell ref="D4:D5"/>
    <mergeCell ref="E4:F4"/>
    <mergeCell ref="M4:M5"/>
    <mergeCell ref="G4:L4"/>
  </mergeCells>
  <pageMargins left="1.1811023622047245" right="0.39370078740157483" top="0.19685039370078741" bottom="0.78740157480314965" header="0.31496062992125984" footer="0.31496062992125984"/>
  <pageSetup paperSize="9" scale="36" firstPageNumber="5" fitToHeight="3" orientation="landscape" useFirstPageNumber="1" horizontalDpi="180" verticalDpi="180" r:id="rId1"/>
  <headerFooter>
    <oddHeader>&amp;C&amp;"Times New Roman,обычный"&amp;P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"/>
  <sheetViews>
    <sheetView zoomScale="70" zoomScaleNormal="70" zoomScalePageLayoutView="70" workbookViewId="0">
      <selection activeCell="C8" sqref="C8:N8"/>
    </sheetView>
  </sheetViews>
  <sheetFormatPr defaultRowHeight="15" x14ac:dyDescent="0.25"/>
  <cols>
    <col min="1" max="1" width="8.7109375" style="1" customWidth="1"/>
    <col min="2" max="2" width="35.42578125" style="1" customWidth="1"/>
    <col min="3" max="4" width="16.140625" style="1" customWidth="1"/>
    <col min="5" max="5" width="12.28515625" style="1" customWidth="1"/>
    <col min="6" max="11" width="16.5703125" style="3" customWidth="1"/>
    <col min="12" max="12" width="16.85546875" style="3" customWidth="1"/>
    <col min="13" max="13" width="19.42578125" style="3" customWidth="1"/>
    <col min="14" max="14" width="22.42578125" style="3" customWidth="1"/>
    <col min="15" max="16384" width="9.140625" style="1"/>
  </cols>
  <sheetData>
    <row r="1" spans="1:14" s="6" customFormat="1" ht="82.5" customHeight="1" x14ac:dyDescent="0.25">
      <c r="A1" s="4"/>
      <c r="B1" s="4"/>
      <c r="C1" s="4"/>
      <c r="D1" s="4"/>
      <c r="E1" s="4"/>
      <c r="F1" s="4"/>
      <c r="G1" s="4"/>
      <c r="H1" s="4"/>
      <c r="I1" s="137"/>
      <c r="J1" s="137"/>
      <c r="K1" s="137"/>
      <c r="L1" s="137"/>
      <c r="M1" s="137"/>
      <c r="N1" s="137"/>
    </row>
    <row r="2" spans="1:14" s="6" customFormat="1" ht="24" customHeight="1" x14ac:dyDescent="0.25">
      <c r="A2" s="4"/>
      <c r="B2" s="4"/>
      <c r="C2" s="4"/>
      <c r="D2" s="4"/>
      <c r="E2" s="4"/>
      <c r="F2" s="4"/>
      <c r="G2" s="4"/>
      <c r="H2" s="4"/>
      <c r="I2" s="20"/>
      <c r="J2" s="20"/>
      <c r="K2" s="20"/>
      <c r="L2" s="4"/>
      <c r="M2" s="4"/>
      <c r="N2" s="20"/>
    </row>
    <row r="3" spans="1:14" ht="30" customHeight="1" thickBot="1" x14ac:dyDescent="0.3">
      <c r="A3" s="138" t="s">
        <v>38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</row>
    <row r="4" spans="1:14" ht="30" customHeight="1" x14ac:dyDescent="0.25">
      <c r="A4" s="139" t="s">
        <v>5</v>
      </c>
      <c r="B4" s="141" t="s">
        <v>24</v>
      </c>
      <c r="C4" s="141" t="s">
        <v>25</v>
      </c>
      <c r="D4" s="141" t="s">
        <v>26</v>
      </c>
      <c r="E4" s="135" t="s">
        <v>6</v>
      </c>
      <c r="F4" s="143" t="s">
        <v>57</v>
      </c>
      <c r="G4" s="143"/>
      <c r="H4" s="143"/>
      <c r="I4" s="143"/>
      <c r="J4" s="143"/>
      <c r="K4" s="143"/>
      <c r="L4" s="144" t="s">
        <v>56</v>
      </c>
      <c r="M4" s="144" t="s">
        <v>34</v>
      </c>
      <c r="N4" s="130" t="s">
        <v>36</v>
      </c>
    </row>
    <row r="5" spans="1:14" ht="69.75" customHeight="1" x14ac:dyDescent="0.25">
      <c r="A5" s="140"/>
      <c r="B5" s="142"/>
      <c r="C5" s="142"/>
      <c r="D5" s="142"/>
      <c r="E5" s="136"/>
      <c r="F5" s="27" t="s">
        <v>58</v>
      </c>
      <c r="G5" s="27" t="s">
        <v>59</v>
      </c>
      <c r="H5" s="27" t="s">
        <v>60</v>
      </c>
      <c r="I5" s="27" t="s">
        <v>60</v>
      </c>
      <c r="J5" s="27" t="s">
        <v>60</v>
      </c>
      <c r="K5" s="27" t="s">
        <v>61</v>
      </c>
      <c r="L5" s="145"/>
      <c r="M5" s="146"/>
      <c r="N5" s="131"/>
    </row>
    <row r="6" spans="1:14" ht="34.5" customHeight="1" x14ac:dyDescent="0.25">
      <c r="A6" s="28" t="s">
        <v>48</v>
      </c>
      <c r="B6" s="29" t="s">
        <v>49</v>
      </c>
      <c r="C6" s="29" t="s">
        <v>50</v>
      </c>
      <c r="D6" s="29" t="s">
        <v>51</v>
      </c>
      <c r="E6" s="29" t="s">
        <v>52</v>
      </c>
      <c r="F6" s="27" t="s">
        <v>18</v>
      </c>
      <c r="G6" s="27" t="s">
        <v>17</v>
      </c>
      <c r="H6" s="27" t="s">
        <v>39</v>
      </c>
      <c r="I6" s="27" t="s">
        <v>40</v>
      </c>
      <c r="J6" s="27" t="s">
        <v>41</v>
      </c>
      <c r="K6" s="27" t="s">
        <v>42</v>
      </c>
      <c r="L6" s="27" t="s">
        <v>43</v>
      </c>
      <c r="M6" s="30" t="s">
        <v>44</v>
      </c>
      <c r="N6" s="31" t="s">
        <v>45</v>
      </c>
    </row>
    <row r="7" spans="1:14" ht="34.5" customHeight="1" x14ac:dyDescent="0.25">
      <c r="A7" s="28" t="s">
        <v>55</v>
      </c>
      <c r="B7" s="132" t="s">
        <v>54</v>
      </c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4"/>
    </row>
    <row r="8" spans="1:14" ht="39" customHeight="1" x14ac:dyDescent="0.25">
      <c r="A8" s="32"/>
      <c r="B8" s="33" t="s">
        <v>124</v>
      </c>
      <c r="C8" s="33" t="s">
        <v>128</v>
      </c>
      <c r="D8" s="33" t="s">
        <v>128</v>
      </c>
      <c r="E8" s="33" t="s">
        <v>128</v>
      </c>
      <c r="F8" s="33" t="s">
        <v>128</v>
      </c>
      <c r="G8" s="33" t="s">
        <v>128</v>
      </c>
      <c r="H8" s="33" t="s">
        <v>128</v>
      </c>
      <c r="I8" s="33" t="s">
        <v>128</v>
      </c>
      <c r="J8" s="33" t="s">
        <v>128</v>
      </c>
      <c r="K8" s="33" t="s">
        <v>128</v>
      </c>
      <c r="L8" s="33" t="s">
        <v>128</v>
      </c>
      <c r="M8" s="33" t="s">
        <v>128</v>
      </c>
      <c r="N8" s="33" t="s">
        <v>128</v>
      </c>
    </row>
  </sheetData>
  <mergeCells count="12">
    <mergeCell ref="N4:N5"/>
    <mergeCell ref="B7:N7"/>
    <mergeCell ref="E4:E5"/>
    <mergeCell ref="I1:N1"/>
    <mergeCell ref="A3:N3"/>
    <mergeCell ref="A4:A5"/>
    <mergeCell ref="B4:B5"/>
    <mergeCell ref="C4:C5"/>
    <mergeCell ref="D4:D5"/>
    <mergeCell ref="F4:K4"/>
    <mergeCell ref="L4:L5"/>
    <mergeCell ref="M4:M5"/>
  </mergeCells>
  <pageMargins left="1.1811023622047245" right="0.39370078740157483" top="0.78740157480314965" bottom="0.78740157480314965" header="0.31496062992125984" footer="0.31496062992125984"/>
  <pageSetup paperSize="9" scale="52" firstPageNumber="6" fitToHeight="3" orientation="landscape" useFirstPageNumber="1" horizontalDpi="180" verticalDpi="180" r:id="rId1"/>
  <headerFooter>
    <oddHeader>&amp;C&amp;"Times New Roman,обычный"&amp;P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view="pageBreakPreview" zoomScale="85" zoomScaleNormal="85" zoomScaleSheetLayoutView="85" zoomScalePageLayoutView="55" workbookViewId="0">
      <pane xSplit="4" topLeftCell="E1" activePane="topRight" state="frozen"/>
      <selection pane="topRight" activeCell="A18" sqref="A18:D18"/>
    </sheetView>
  </sheetViews>
  <sheetFormatPr defaultRowHeight="15" x14ac:dyDescent="0.25"/>
  <cols>
    <col min="1" max="1" width="8.28515625" style="9" customWidth="1"/>
    <col min="2" max="2" width="76" style="9" customWidth="1"/>
    <col min="3" max="3" width="88.5703125" style="9" customWidth="1"/>
    <col min="4" max="4" width="83.7109375" style="9" customWidth="1"/>
    <col min="5" max="16384" width="9.140625" style="9"/>
  </cols>
  <sheetData>
    <row r="1" spans="1:4" s="6" customFormat="1" ht="80.25" customHeight="1" x14ac:dyDescent="0.25">
      <c r="A1" s="4"/>
      <c r="B1" s="4"/>
      <c r="C1" s="4"/>
      <c r="D1" s="19"/>
    </row>
    <row r="2" spans="1:4" s="6" customFormat="1" ht="28.5" customHeight="1" x14ac:dyDescent="0.25">
      <c r="A2" s="4"/>
      <c r="B2" s="4"/>
      <c r="C2" s="4"/>
      <c r="D2" s="19"/>
    </row>
    <row r="3" spans="1:4" s="6" customFormat="1" ht="27.75" customHeight="1" x14ac:dyDescent="0.25">
      <c r="A3" s="165" t="s">
        <v>62</v>
      </c>
      <c r="B3" s="165"/>
      <c r="C3" s="165"/>
      <c r="D3" s="165"/>
    </row>
    <row r="4" spans="1:4" s="6" customFormat="1" ht="59.25" customHeight="1" x14ac:dyDescent="0.25">
      <c r="A4" s="166" t="s">
        <v>5</v>
      </c>
      <c r="B4" s="166" t="s">
        <v>63</v>
      </c>
      <c r="C4" s="167" t="s">
        <v>64</v>
      </c>
      <c r="D4" s="166" t="s">
        <v>65</v>
      </c>
    </row>
    <row r="5" spans="1:4" s="6" customFormat="1" x14ac:dyDescent="0.25">
      <c r="A5" s="166"/>
      <c r="B5" s="166"/>
      <c r="C5" s="168"/>
      <c r="D5" s="166"/>
    </row>
    <row r="6" spans="1:4" s="6" customFormat="1" ht="43.5" customHeight="1" x14ac:dyDescent="0.25">
      <c r="A6" s="166"/>
      <c r="B6" s="166"/>
      <c r="C6" s="169"/>
      <c r="D6" s="166"/>
    </row>
    <row r="7" spans="1:4" s="6" customFormat="1" ht="24" customHeight="1" x14ac:dyDescent="0.25">
      <c r="A7" s="21">
        <v>1</v>
      </c>
      <c r="B7" s="21">
        <v>2</v>
      </c>
      <c r="C7" s="21" t="s">
        <v>50</v>
      </c>
      <c r="D7" s="21" t="s">
        <v>51</v>
      </c>
    </row>
    <row r="8" spans="1:4" s="6" customFormat="1" ht="25.5" customHeight="1" x14ac:dyDescent="0.25">
      <c r="A8" s="152" t="s">
        <v>139</v>
      </c>
      <c r="B8" s="152"/>
      <c r="C8" s="152"/>
      <c r="D8" s="152"/>
    </row>
    <row r="9" spans="1:4" s="6" customFormat="1" ht="25.5" customHeight="1" x14ac:dyDescent="0.25">
      <c r="A9" s="153" t="s">
        <v>149</v>
      </c>
      <c r="B9" s="154"/>
      <c r="C9" s="154"/>
      <c r="D9" s="154"/>
    </row>
    <row r="10" spans="1:4" s="6" customFormat="1" ht="25.5" customHeight="1" x14ac:dyDescent="0.25">
      <c r="A10" s="40"/>
      <c r="B10" s="155" t="s">
        <v>130</v>
      </c>
      <c r="C10" s="155"/>
      <c r="D10" s="66" t="s">
        <v>147</v>
      </c>
    </row>
    <row r="11" spans="1:4" s="6" customFormat="1" ht="63" customHeight="1" x14ac:dyDescent="0.25">
      <c r="A11" s="68" t="s">
        <v>150</v>
      </c>
      <c r="B11" s="74" t="s">
        <v>174</v>
      </c>
      <c r="C11" s="55" t="s">
        <v>172</v>
      </c>
      <c r="D11" s="75" t="s">
        <v>131</v>
      </c>
    </row>
    <row r="12" spans="1:4" s="6" customFormat="1" ht="27" customHeight="1" x14ac:dyDescent="0.25">
      <c r="A12" s="163" t="s">
        <v>171</v>
      </c>
      <c r="B12" s="164"/>
      <c r="C12" s="164"/>
      <c r="D12" s="164"/>
    </row>
    <row r="13" spans="1:4" s="6" customFormat="1" ht="29.25" customHeight="1" x14ac:dyDescent="0.25">
      <c r="A13" s="156" t="s">
        <v>151</v>
      </c>
      <c r="B13" s="153"/>
      <c r="C13" s="153"/>
      <c r="D13" s="153"/>
    </row>
    <row r="14" spans="1:4" s="6" customFormat="1" ht="25.5" customHeight="1" x14ac:dyDescent="0.25">
      <c r="A14" s="41"/>
      <c r="B14" s="147" t="s">
        <v>130</v>
      </c>
      <c r="C14" s="148"/>
      <c r="D14" s="66" t="s">
        <v>147</v>
      </c>
    </row>
    <row r="15" spans="1:4" s="6" customFormat="1" ht="260.25" customHeight="1" x14ac:dyDescent="0.25">
      <c r="A15" s="160" t="s">
        <v>152</v>
      </c>
      <c r="B15" s="157" t="s">
        <v>175</v>
      </c>
      <c r="C15" s="56" t="s">
        <v>173</v>
      </c>
      <c r="D15" s="149" t="s">
        <v>136</v>
      </c>
    </row>
    <row r="16" spans="1:4" s="6" customFormat="1" ht="165.75" customHeight="1" x14ac:dyDescent="0.25">
      <c r="A16" s="161"/>
      <c r="B16" s="158"/>
      <c r="C16" s="56" t="s">
        <v>137</v>
      </c>
      <c r="D16" s="150"/>
    </row>
    <row r="17" spans="1:4" s="6" customFormat="1" ht="132.75" customHeight="1" x14ac:dyDescent="0.25">
      <c r="A17" s="162"/>
      <c r="B17" s="159"/>
      <c r="C17" s="56" t="s">
        <v>134</v>
      </c>
      <c r="D17" s="151"/>
    </row>
    <row r="18" spans="1:4" s="6" customFormat="1" ht="29.25" customHeight="1" x14ac:dyDescent="0.25">
      <c r="A18" s="156" t="s">
        <v>153</v>
      </c>
      <c r="B18" s="153"/>
      <c r="C18" s="153"/>
      <c r="D18" s="153"/>
    </row>
    <row r="19" spans="1:4" s="6" customFormat="1" ht="29.25" customHeight="1" x14ac:dyDescent="0.25">
      <c r="A19" s="41"/>
      <c r="B19" s="147" t="s">
        <v>130</v>
      </c>
      <c r="C19" s="148"/>
      <c r="D19" s="66" t="s">
        <v>147</v>
      </c>
    </row>
    <row r="20" spans="1:4" s="6" customFormat="1" ht="115.5" customHeight="1" x14ac:dyDescent="0.25">
      <c r="A20" s="69" t="s">
        <v>154</v>
      </c>
      <c r="B20" s="76" t="s">
        <v>148</v>
      </c>
      <c r="C20" s="56" t="s">
        <v>140</v>
      </c>
      <c r="D20" s="56" t="s">
        <v>135</v>
      </c>
    </row>
    <row r="21" spans="1:4" s="6" customFormat="1" ht="15.75" x14ac:dyDescent="0.25">
      <c r="A21" s="4"/>
      <c r="B21" s="4"/>
      <c r="C21" s="4"/>
      <c r="D21" s="4"/>
    </row>
    <row r="22" spans="1:4" s="6" customFormat="1" x14ac:dyDescent="0.25"/>
  </sheetData>
  <mergeCells count="16">
    <mergeCell ref="A3:D3"/>
    <mergeCell ref="A4:A6"/>
    <mergeCell ref="B4:B6"/>
    <mergeCell ref="D4:D6"/>
    <mergeCell ref="C4:C6"/>
    <mergeCell ref="B19:C19"/>
    <mergeCell ref="D15:D17"/>
    <mergeCell ref="A8:D8"/>
    <mergeCell ref="A9:D9"/>
    <mergeCell ref="B10:C10"/>
    <mergeCell ref="B14:C14"/>
    <mergeCell ref="A13:D13"/>
    <mergeCell ref="A18:D18"/>
    <mergeCell ref="B15:B17"/>
    <mergeCell ref="A15:A17"/>
    <mergeCell ref="A12:D12"/>
  </mergeCells>
  <pageMargins left="1.1811023622047245" right="0.39370078740157483" top="0.78740157480314965" bottom="0.78740157480314965" header="0.31496062992125984" footer="0.31496062992125984"/>
  <pageSetup paperSize="9" scale="50" firstPageNumber="7" fitToHeight="5" orientation="landscape" useFirstPageNumber="1" verticalDpi="180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zoomScale="85" zoomScaleNormal="85" zoomScaleSheetLayoutView="85" zoomScalePageLayoutView="55" workbookViewId="0">
      <pane xSplit="1" topLeftCell="B1" activePane="topRight" state="frozen"/>
      <selection pane="topRight" activeCell="B33" sqref="B33"/>
    </sheetView>
  </sheetViews>
  <sheetFormatPr defaultRowHeight="15" x14ac:dyDescent="0.25"/>
  <cols>
    <col min="1" max="1" width="97.7109375" style="9" customWidth="1"/>
    <col min="2" max="2" width="18.85546875" style="15" customWidth="1"/>
    <col min="3" max="3" width="22.85546875" style="9" customWidth="1"/>
    <col min="4" max="7" width="16.28515625" style="9" customWidth="1"/>
    <col min="8" max="8" width="20.7109375" style="9" customWidth="1"/>
    <col min="9" max="16384" width="9.140625" style="9"/>
  </cols>
  <sheetData>
    <row r="1" spans="1:8" s="6" customFormat="1" ht="80.25" customHeight="1" x14ac:dyDescent="0.25">
      <c r="A1" s="38"/>
      <c r="B1" s="38"/>
      <c r="C1" s="17"/>
      <c r="D1" s="18"/>
      <c r="E1" s="170"/>
      <c r="F1" s="170"/>
      <c r="G1" s="170"/>
    </row>
    <row r="2" spans="1:8" s="6" customFormat="1" ht="28.5" customHeight="1" x14ac:dyDescent="0.25">
      <c r="A2" s="38"/>
      <c r="B2" s="4"/>
      <c r="C2" s="17"/>
      <c r="D2" s="18"/>
      <c r="E2" s="17"/>
      <c r="F2" s="137"/>
      <c r="G2" s="137"/>
    </row>
    <row r="3" spans="1:8" s="6" customFormat="1" ht="27.75" customHeight="1" x14ac:dyDescent="0.25">
      <c r="A3" s="171" t="s">
        <v>75</v>
      </c>
      <c r="B3" s="172"/>
      <c r="C3" s="172"/>
      <c r="D3" s="172"/>
      <c r="E3" s="172"/>
      <c r="F3" s="172"/>
      <c r="G3" s="172"/>
    </row>
    <row r="4" spans="1:8" s="6" customFormat="1" ht="59.25" customHeight="1" x14ac:dyDescent="0.25">
      <c r="A4" s="166" t="s">
        <v>66</v>
      </c>
      <c r="B4" s="173" t="s">
        <v>67</v>
      </c>
      <c r="C4" s="174"/>
      <c r="D4" s="174"/>
      <c r="E4" s="174"/>
      <c r="F4" s="174"/>
      <c r="G4" s="174"/>
      <c r="H4" s="175"/>
    </row>
    <row r="5" spans="1:8" s="6" customFormat="1" ht="43.5" customHeight="1" x14ac:dyDescent="0.25">
      <c r="A5" s="166"/>
      <c r="B5" s="21">
        <v>2025</v>
      </c>
      <c r="C5" s="21">
        <v>2026</v>
      </c>
      <c r="D5" s="21">
        <v>2027</v>
      </c>
      <c r="E5" s="21">
        <v>2028</v>
      </c>
      <c r="F5" s="21">
        <v>2029</v>
      </c>
      <c r="G5" s="21">
        <v>2030</v>
      </c>
      <c r="H5" s="85" t="s">
        <v>7</v>
      </c>
    </row>
    <row r="6" spans="1:8" s="6" customFormat="1" ht="24" customHeight="1" x14ac:dyDescent="0.25">
      <c r="A6" s="21" t="s">
        <v>48</v>
      </c>
      <c r="B6" s="21" t="s">
        <v>49</v>
      </c>
      <c r="C6" s="21" t="s">
        <v>50</v>
      </c>
      <c r="D6" s="21" t="s">
        <v>51</v>
      </c>
      <c r="E6" s="21" t="s">
        <v>52</v>
      </c>
      <c r="F6" s="21" t="s">
        <v>18</v>
      </c>
      <c r="G6" s="21" t="s">
        <v>17</v>
      </c>
      <c r="H6" s="21">
        <v>8</v>
      </c>
    </row>
    <row r="7" spans="1:8" s="6" customFormat="1" ht="38.25" customHeight="1" x14ac:dyDescent="0.25">
      <c r="A7" s="86" t="s">
        <v>68</v>
      </c>
      <c r="B7" s="87">
        <f>B9+B10+B11</f>
        <v>1319710527.9812</v>
      </c>
      <c r="C7" s="87">
        <f t="shared" ref="C7:G7" si="0">C9+C10+C11</f>
        <v>961072915.24000001</v>
      </c>
      <c r="D7" s="87">
        <f t="shared" si="0"/>
        <v>962616951.24000001</v>
      </c>
      <c r="E7" s="87">
        <f t="shared" si="0"/>
        <v>125581227</v>
      </c>
      <c r="F7" s="87">
        <f t="shared" si="0"/>
        <v>125581227</v>
      </c>
      <c r="G7" s="87">
        <f t="shared" si="0"/>
        <v>125581227</v>
      </c>
      <c r="H7" s="87">
        <f>B7+C7+D7+E7+F7+G7</f>
        <v>3620144075.4611998</v>
      </c>
    </row>
    <row r="8" spans="1:8" s="6" customFormat="1" ht="27.75" customHeight="1" x14ac:dyDescent="0.25">
      <c r="A8" s="35" t="s">
        <v>69</v>
      </c>
      <c r="B8" s="8"/>
      <c r="C8" s="8"/>
      <c r="D8" s="8"/>
      <c r="E8" s="8"/>
      <c r="F8" s="8"/>
      <c r="G8" s="8"/>
      <c r="H8" s="7"/>
    </row>
    <row r="9" spans="1:8" s="6" customFormat="1" ht="38.25" customHeight="1" x14ac:dyDescent="0.25">
      <c r="A9" s="35" t="s">
        <v>70</v>
      </c>
      <c r="B9" s="8">
        <f>B16+B23+B30</f>
        <v>0</v>
      </c>
      <c r="C9" s="8">
        <f t="shared" ref="B9:C13" si="1">C16+C23+C30</f>
        <v>0</v>
      </c>
      <c r="D9" s="8">
        <f t="shared" ref="D9:G13" si="2">D16+D23+D30</f>
        <v>0</v>
      </c>
      <c r="E9" s="8">
        <f t="shared" si="2"/>
        <v>0</v>
      </c>
      <c r="F9" s="8">
        <f t="shared" si="2"/>
        <v>0</v>
      </c>
      <c r="G9" s="8">
        <f t="shared" si="2"/>
        <v>0</v>
      </c>
      <c r="H9" s="7">
        <f>B9+C9+D9+E9+F9+G9</f>
        <v>0</v>
      </c>
    </row>
    <row r="10" spans="1:8" s="6" customFormat="1" ht="38.25" customHeight="1" x14ac:dyDescent="0.25">
      <c r="A10" s="35" t="s">
        <v>71</v>
      </c>
      <c r="B10" s="8">
        <f t="shared" si="1"/>
        <v>1153385200</v>
      </c>
      <c r="C10" s="8">
        <f t="shared" si="1"/>
        <v>831013100</v>
      </c>
      <c r="D10" s="8">
        <f t="shared" si="2"/>
        <v>831890500</v>
      </c>
      <c r="E10" s="8">
        <f t="shared" si="2"/>
        <v>0</v>
      </c>
      <c r="F10" s="8">
        <f t="shared" si="2"/>
        <v>0</v>
      </c>
      <c r="G10" s="8">
        <f t="shared" si="2"/>
        <v>0</v>
      </c>
      <c r="H10" s="7">
        <f t="shared" ref="H10:H13" si="3">B10+C10+D10+E10+F10+G10</f>
        <v>2816288800</v>
      </c>
    </row>
    <row r="11" spans="1:8" s="6" customFormat="1" ht="38.25" customHeight="1" x14ac:dyDescent="0.25">
      <c r="A11" s="35" t="s">
        <v>72</v>
      </c>
      <c r="B11" s="8">
        <f t="shared" si="1"/>
        <v>166325327.98120001</v>
      </c>
      <c r="C11" s="8">
        <f t="shared" si="1"/>
        <v>130059815.23999999</v>
      </c>
      <c r="D11" s="8">
        <f t="shared" si="2"/>
        <v>130726451.23999999</v>
      </c>
      <c r="E11" s="8">
        <f t="shared" si="2"/>
        <v>125581227</v>
      </c>
      <c r="F11" s="8">
        <f>F18+F25+F32</f>
        <v>125581227</v>
      </c>
      <c r="G11" s="8">
        <f t="shared" si="2"/>
        <v>125581227</v>
      </c>
      <c r="H11" s="7">
        <f>B11+C11+D11+E11+F11+G11</f>
        <v>803855275.4612</v>
      </c>
    </row>
    <row r="12" spans="1:8" s="6" customFormat="1" ht="38.25" customHeight="1" x14ac:dyDescent="0.25">
      <c r="A12" s="35" t="s">
        <v>73</v>
      </c>
      <c r="B12" s="8">
        <f t="shared" si="1"/>
        <v>0</v>
      </c>
      <c r="C12" s="8">
        <f t="shared" si="1"/>
        <v>0</v>
      </c>
      <c r="D12" s="8">
        <f t="shared" si="2"/>
        <v>0</v>
      </c>
      <c r="E12" s="8">
        <f t="shared" si="2"/>
        <v>0</v>
      </c>
      <c r="F12" s="8">
        <f t="shared" si="2"/>
        <v>0</v>
      </c>
      <c r="G12" s="8">
        <f t="shared" si="2"/>
        <v>0</v>
      </c>
      <c r="H12" s="7">
        <f t="shared" si="3"/>
        <v>0</v>
      </c>
    </row>
    <row r="13" spans="1:8" s="6" customFormat="1" ht="38.25" customHeight="1" x14ac:dyDescent="0.25">
      <c r="A13" s="35" t="s">
        <v>74</v>
      </c>
      <c r="B13" s="8">
        <f>B20+B27+B34</f>
        <v>0</v>
      </c>
      <c r="C13" s="8">
        <f t="shared" si="1"/>
        <v>0</v>
      </c>
      <c r="D13" s="8">
        <f t="shared" si="2"/>
        <v>0</v>
      </c>
      <c r="E13" s="8">
        <f t="shared" si="2"/>
        <v>0</v>
      </c>
      <c r="F13" s="8">
        <f t="shared" si="2"/>
        <v>0</v>
      </c>
      <c r="G13" s="8">
        <f t="shared" si="2"/>
        <v>0</v>
      </c>
      <c r="H13" s="7">
        <f t="shared" si="3"/>
        <v>0</v>
      </c>
    </row>
    <row r="14" spans="1:8" s="6" customFormat="1" ht="38.25" customHeight="1" x14ac:dyDescent="0.25">
      <c r="A14" s="37" t="s">
        <v>161</v>
      </c>
      <c r="B14" s="39">
        <f>B16+B17+B18</f>
        <v>361793</v>
      </c>
      <c r="C14" s="39">
        <f t="shared" ref="C14:G14" si="4">C16+C17+C18</f>
        <v>479724.24</v>
      </c>
      <c r="D14" s="39">
        <f t="shared" si="4"/>
        <v>479724.24</v>
      </c>
      <c r="E14" s="39">
        <f t="shared" si="4"/>
        <v>0</v>
      </c>
      <c r="F14" s="39">
        <f t="shared" si="4"/>
        <v>0</v>
      </c>
      <c r="G14" s="39">
        <f t="shared" si="4"/>
        <v>0</v>
      </c>
      <c r="H14" s="39">
        <f>B14+C14+D14+E14+F14+G14</f>
        <v>1321241.48</v>
      </c>
    </row>
    <row r="15" spans="1:8" s="6" customFormat="1" ht="27.75" customHeight="1" x14ac:dyDescent="0.25">
      <c r="A15" s="36" t="s">
        <v>69</v>
      </c>
      <c r="B15" s="8"/>
      <c r="C15" s="8"/>
      <c r="D15" s="8"/>
      <c r="E15" s="8"/>
      <c r="F15" s="8"/>
      <c r="G15" s="8"/>
      <c r="H15" s="84"/>
    </row>
    <row r="16" spans="1:8" s="6" customFormat="1" ht="38.25" customHeight="1" x14ac:dyDescent="0.25">
      <c r="A16" s="35" t="s">
        <v>70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7">
        <f>B16+C16+D16+E16+F16+G16</f>
        <v>0</v>
      </c>
    </row>
    <row r="17" spans="1:8" s="6" customFormat="1" ht="38.25" customHeight="1" x14ac:dyDescent="0.25">
      <c r="A17" s="35" t="s">
        <v>71</v>
      </c>
      <c r="B17" s="8">
        <v>355900</v>
      </c>
      <c r="C17" s="8">
        <v>472600</v>
      </c>
      <c r="D17" s="8">
        <v>472600</v>
      </c>
      <c r="E17" s="8">
        <v>0</v>
      </c>
      <c r="F17" s="8">
        <v>0</v>
      </c>
      <c r="G17" s="8">
        <v>0</v>
      </c>
      <c r="H17" s="7">
        <f t="shared" ref="H17:H20" si="5">B17+C17+D17+E17+F17+G17</f>
        <v>1301100</v>
      </c>
    </row>
    <row r="18" spans="1:8" s="6" customFormat="1" ht="38.25" customHeight="1" x14ac:dyDescent="0.25">
      <c r="A18" s="35" t="s">
        <v>72</v>
      </c>
      <c r="B18" s="8">
        <v>5893</v>
      </c>
      <c r="C18" s="8">
        <v>7124.24</v>
      </c>
      <c r="D18" s="8">
        <v>7124.24</v>
      </c>
      <c r="E18" s="8">
        <v>0</v>
      </c>
      <c r="F18" s="8">
        <v>0</v>
      </c>
      <c r="G18" s="8">
        <v>0</v>
      </c>
      <c r="H18" s="7">
        <f t="shared" si="5"/>
        <v>20141.48</v>
      </c>
    </row>
    <row r="19" spans="1:8" s="6" customFormat="1" ht="38.25" customHeight="1" x14ac:dyDescent="0.25">
      <c r="A19" s="35" t="s">
        <v>73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7">
        <f t="shared" si="5"/>
        <v>0</v>
      </c>
    </row>
    <row r="20" spans="1:8" s="6" customFormat="1" ht="38.25" customHeight="1" x14ac:dyDescent="0.25">
      <c r="A20" s="35" t="s">
        <v>74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7">
        <f t="shared" si="5"/>
        <v>0</v>
      </c>
    </row>
    <row r="21" spans="1:8" s="6" customFormat="1" ht="84" customHeight="1" x14ac:dyDescent="0.25">
      <c r="A21" s="37" t="s">
        <v>162</v>
      </c>
      <c r="B21" s="39">
        <f>B23+B24+B25</f>
        <v>963098563.05999994</v>
      </c>
      <c r="C21" s="39">
        <f t="shared" ref="C21:G21" si="6">C23+C24+C25</f>
        <v>960593191</v>
      </c>
      <c r="D21" s="39">
        <f t="shared" si="6"/>
        <v>962137227</v>
      </c>
      <c r="E21" s="39">
        <f t="shared" si="6"/>
        <v>125581227</v>
      </c>
      <c r="F21" s="39">
        <f t="shared" si="6"/>
        <v>125581227</v>
      </c>
      <c r="G21" s="39">
        <f t="shared" si="6"/>
        <v>125581227</v>
      </c>
      <c r="H21" s="39">
        <f>B21+C21+D21+E21+F21+G21</f>
        <v>3262572662.0599999</v>
      </c>
    </row>
    <row r="22" spans="1:8" s="6" customFormat="1" ht="27.75" customHeight="1" x14ac:dyDescent="0.25">
      <c r="A22" s="36" t="s">
        <v>69</v>
      </c>
      <c r="B22" s="8"/>
      <c r="C22" s="8"/>
      <c r="D22" s="8"/>
      <c r="E22" s="8"/>
      <c r="F22" s="8"/>
      <c r="G22" s="8"/>
      <c r="H22" s="84"/>
    </row>
    <row r="23" spans="1:8" s="6" customFormat="1" ht="38.25" customHeight="1" x14ac:dyDescent="0.25">
      <c r="A23" s="35" t="s">
        <v>70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7">
        <f>B23+C23+D23+E23+F23+G23</f>
        <v>0</v>
      </c>
    </row>
    <row r="24" spans="1:8" s="6" customFormat="1" ht="38.25" customHeight="1" x14ac:dyDescent="0.25">
      <c r="A24" s="35" t="s">
        <v>71</v>
      </c>
      <c r="B24" s="8">
        <f>6627700+817660800</f>
        <v>824288500</v>
      </c>
      <c r="C24" s="8">
        <f>5576500+824964000</f>
        <v>830540500</v>
      </c>
      <c r="D24" s="8">
        <f>6453900+824964000</f>
        <v>831417900</v>
      </c>
      <c r="E24" s="8">
        <v>0</v>
      </c>
      <c r="F24" s="8">
        <v>0</v>
      </c>
      <c r="G24" s="8">
        <v>0</v>
      </c>
      <c r="H24" s="7">
        <f t="shared" ref="H24:H27" si="7">B24+C24+D24+E24+F24+G24</f>
        <v>2486246900</v>
      </c>
    </row>
    <row r="25" spans="1:8" s="6" customFormat="1" ht="38.25" customHeight="1" x14ac:dyDescent="0.25">
      <c r="A25" s="35" t="s">
        <v>72</v>
      </c>
      <c r="B25" s="8">
        <f>132105399.72+1226283.36+2246379.98+3232000</f>
        <v>138810063.06</v>
      </c>
      <c r="C25" s="8">
        <f>124127291+5925400</f>
        <v>130052691</v>
      </c>
      <c r="D25" s="8">
        <f>125581227+5138100</f>
        <v>130719327</v>
      </c>
      <c r="E25" s="8">
        <v>125581227</v>
      </c>
      <c r="F25" s="8">
        <v>125581227</v>
      </c>
      <c r="G25" s="8">
        <v>125581227</v>
      </c>
      <c r="H25" s="7">
        <f t="shared" si="7"/>
        <v>776325762.05999994</v>
      </c>
    </row>
    <row r="26" spans="1:8" s="6" customFormat="1" ht="38.25" customHeight="1" x14ac:dyDescent="0.25">
      <c r="A26" s="35" t="s">
        <v>73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7">
        <f t="shared" si="7"/>
        <v>0</v>
      </c>
    </row>
    <row r="27" spans="1:8" s="6" customFormat="1" ht="38.25" customHeight="1" x14ac:dyDescent="0.25">
      <c r="A27" s="35" t="s">
        <v>74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7">
        <f t="shared" si="7"/>
        <v>0</v>
      </c>
    </row>
    <row r="28" spans="1:8" s="6" customFormat="1" ht="49.5" customHeight="1" x14ac:dyDescent="0.25">
      <c r="A28" s="37" t="s">
        <v>163</v>
      </c>
      <c r="B28" s="39">
        <f>B30+B31+B32</f>
        <v>356250171.92119998</v>
      </c>
      <c r="C28" s="39">
        <f t="shared" ref="C28:G28" si="8">C30+C31+C32</f>
        <v>0</v>
      </c>
      <c r="D28" s="39">
        <f t="shared" si="8"/>
        <v>0</v>
      </c>
      <c r="E28" s="39">
        <f t="shared" si="8"/>
        <v>0</v>
      </c>
      <c r="F28" s="39">
        <f t="shared" si="8"/>
        <v>0</v>
      </c>
      <c r="G28" s="39">
        <f t="shared" si="8"/>
        <v>0</v>
      </c>
      <c r="H28" s="39">
        <f>B28+C28+D28+E28+F28+G28</f>
        <v>356250171.92119998</v>
      </c>
    </row>
    <row r="29" spans="1:8" s="6" customFormat="1" ht="27.75" customHeight="1" x14ac:dyDescent="0.25">
      <c r="A29" s="36" t="s">
        <v>69</v>
      </c>
      <c r="B29" s="8"/>
      <c r="C29" s="8"/>
      <c r="D29" s="8"/>
      <c r="E29" s="8"/>
      <c r="F29" s="8"/>
      <c r="G29" s="8"/>
      <c r="H29" s="84"/>
    </row>
    <row r="30" spans="1:8" s="6" customFormat="1" ht="38.25" customHeight="1" x14ac:dyDescent="0.25">
      <c r="A30" s="35" t="s">
        <v>70</v>
      </c>
      <c r="B30" s="8">
        <v>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7">
        <f>B30+C30+D30+E30+F30+G30</f>
        <v>0</v>
      </c>
    </row>
    <row r="31" spans="1:8" s="6" customFormat="1" ht="38.25" customHeight="1" x14ac:dyDescent="0.25">
      <c r="A31" s="35" t="s">
        <v>71</v>
      </c>
      <c r="B31" s="8">
        <f>100740800+228000000</f>
        <v>328740800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7">
        <f t="shared" ref="H31:H34" si="9">B31+C31+D31+E31+F31+G31</f>
        <v>328740800</v>
      </c>
    </row>
    <row r="32" spans="1:8" s="6" customFormat="1" ht="38.25" customHeight="1" x14ac:dyDescent="0.25">
      <c r="A32" s="35" t="s">
        <v>72</v>
      </c>
      <c r="B32" s="8">
        <f>8207171.9212+5302200+2000000+12000000</f>
        <v>27509371.9212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7">
        <f t="shared" si="9"/>
        <v>27509371.9212</v>
      </c>
    </row>
    <row r="33" spans="1:8" s="6" customFormat="1" ht="38.25" customHeight="1" x14ac:dyDescent="0.25">
      <c r="A33" s="35" t="s">
        <v>73</v>
      </c>
      <c r="B33" s="8">
        <v>0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7">
        <f t="shared" si="9"/>
        <v>0</v>
      </c>
    </row>
    <row r="34" spans="1:8" s="6" customFormat="1" ht="38.25" customHeight="1" x14ac:dyDescent="0.25">
      <c r="A34" s="34" t="s">
        <v>74</v>
      </c>
      <c r="B34" s="8">
        <v>0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7">
        <f t="shared" si="9"/>
        <v>0</v>
      </c>
    </row>
    <row r="35" spans="1:8" s="6" customFormat="1" x14ac:dyDescent="0.25"/>
    <row r="36" spans="1:8" s="6" customFormat="1" x14ac:dyDescent="0.25"/>
  </sheetData>
  <mergeCells count="5">
    <mergeCell ref="E1:G1"/>
    <mergeCell ref="F2:G2"/>
    <mergeCell ref="A3:G3"/>
    <mergeCell ref="A4:A5"/>
    <mergeCell ref="B4:H4"/>
  </mergeCells>
  <pageMargins left="1.1811023622047245" right="0.39370078740157483" top="0.78740157480314965" bottom="0.78740157480314965" header="0.31496062992125984" footer="0.31496062992125984"/>
  <pageSetup paperSize="9" scale="60" firstPageNumber="9" fitToHeight="5" orientation="landscape" useFirstPageNumber="1" verticalDpi="180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zoomScale="85" zoomScaleNormal="85" zoomScalePageLayoutView="70" workbookViewId="0">
      <selection activeCell="M8" sqref="M8"/>
    </sheetView>
  </sheetViews>
  <sheetFormatPr defaultRowHeight="15" x14ac:dyDescent="0.25"/>
  <cols>
    <col min="1" max="1" width="8.7109375" style="1" customWidth="1"/>
    <col min="2" max="2" width="35.42578125" style="1" customWidth="1"/>
    <col min="3" max="3" width="16.140625" style="1" customWidth="1"/>
    <col min="4" max="6" width="17.5703125" style="1" customWidth="1"/>
    <col min="7" max="7" width="23.42578125" style="1" customWidth="1"/>
    <col min="8" max="12" width="16.5703125" style="3" customWidth="1"/>
    <col min="13" max="13" width="37.85546875" style="3" customWidth="1"/>
    <col min="14" max="14" width="19.42578125" style="3" customWidth="1"/>
    <col min="15" max="16384" width="9.140625" style="1"/>
  </cols>
  <sheetData>
    <row r="1" spans="1:14" s="6" customFormat="1" ht="82.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170"/>
      <c r="L1" s="170"/>
      <c r="M1" s="170"/>
      <c r="N1" s="170"/>
    </row>
    <row r="2" spans="1:14" s="6" customFormat="1" ht="24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2"/>
      <c r="L2" s="42"/>
      <c r="M2" s="43"/>
      <c r="N2" s="58" t="s">
        <v>13</v>
      </c>
    </row>
    <row r="3" spans="1:14" ht="52.5" customHeight="1" thickBot="1" x14ac:dyDescent="0.3">
      <c r="A3" s="180" t="s">
        <v>76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</row>
    <row r="4" spans="1:14" ht="30" customHeight="1" x14ac:dyDescent="0.25">
      <c r="A4" s="181" t="s">
        <v>5</v>
      </c>
      <c r="B4" s="183" t="s">
        <v>77</v>
      </c>
      <c r="C4" s="183" t="s">
        <v>78</v>
      </c>
      <c r="D4" s="183" t="s">
        <v>79</v>
      </c>
      <c r="E4" s="178" t="s">
        <v>80</v>
      </c>
      <c r="F4" s="178" t="s">
        <v>81</v>
      </c>
      <c r="G4" s="178" t="s">
        <v>82</v>
      </c>
      <c r="H4" s="184" t="s">
        <v>83</v>
      </c>
      <c r="I4" s="184"/>
      <c r="J4" s="184"/>
      <c r="K4" s="184"/>
      <c r="L4" s="184"/>
      <c r="M4" s="185" t="s">
        <v>86</v>
      </c>
      <c r="N4" s="186" t="s">
        <v>87</v>
      </c>
    </row>
    <row r="5" spans="1:14" ht="147" customHeight="1" x14ac:dyDescent="0.25">
      <c r="A5" s="182"/>
      <c r="B5" s="127"/>
      <c r="C5" s="127"/>
      <c r="D5" s="127"/>
      <c r="E5" s="179"/>
      <c r="F5" s="179"/>
      <c r="G5" s="179"/>
      <c r="H5" s="14" t="s">
        <v>84</v>
      </c>
      <c r="I5" s="14" t="s">
        <v>84</v>
      </c>
      <c r="J5" s="14" t="s">
        <v>84</v>
      </c>
      <c r="K5" s="14" t="s">
        <v>84</v>
      </c>
      <c r="L5" s="26" t="s">
        <v>85</v>
      </c>
      <c r="M5" s="128"/>
      <c r="N5" s="125"/>
    </row>
    <row r="6" spans="1:14" ht="30" customHeight="1" x14ac:dyDescent="0.25">
      <c r="A6" s="24">
        <v>1</v>
      </c>
      <c r="B6" s="25">
        <v>2</v>
      </c>
      <c r="C6" s="25">
        <v>3</v>
      </c>
      <c r="D6" s="25">
        <v>4</v>
      </c>
      <c r="E6" s="25" t="s">
        <v>52</v>
      </c>
      <c r="F6" s="25" t="s">
        <v>18</v>
      </c>
      <c r="G6" s="25" t="s">
        <v>17</v>
      </c>
      <c r="H6" s="14" t="s">
        <v>39</v>
      </c>
      <c r="I6" s="14" t="s">
        <v>40</v>
      </c>
      <c r="J6" s="14" t="s">
        <v>41</v>
      </c>
      <c r="K6" s="14" t="s">
        <v>42</v>
      </c>
      <c r="L6" s="14" t="s">
        <v>43</v>
      </c>
      <c r="M6" s="14" t="s">
        <v>44</v>
      </c>
      <c r="N6" s="26" t="s">
        <v>45</v>
      </c>
    </row>
    <row r="7" spans="1:14" ht="30" customHeight="1" x14ac:dyDescent="0.25">
      <c r="A7" s="176" t="s">
        <v>53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</row>
    <row r="8" spans="1:14" ht="33.75" customHeight="1" x14ac:dyDescent="0.25">
      <c r="A8" s="187" t="s">
        <v>90</v>
      </c>
      <c r="B8" s="188"/>
      <c r="C8" s="188"/>
      <c r="D8" s="188"/>
      <c r="E8" s="188"/>
      <c r="F8" s="189"/>
      <c r="G8" s="71" t="s">
        <v>7</v>
      </c>
      <c r="H8" s="22">
        <v>0</v>
      </c>
      <c r="I8" s="57">
        <v>0</v>
      </c>
      <c r="J8" s="57">
        <v>0</v>
      </c>
      <c r="K8" s="57">
        <v>0</v>
      </c>
      <c r="L8" s="57">
        <v>0</v>
      </c>
      <c r="M8" s="59" t="s">
        <v>124</v>
      </c>
      <c r="N8" s="59" t="s">
        <v>124</v>
      </c>
    </row>
    <row r="9" spans="1:14" ht="33.75" customHeight="1" x14ac:dyDescent="0.25">
      <c r="A9" s="190"/>
      <c r="B9" s="191"/>
      <c r="C9" s="191"/>
      <c r="D9" s="191"/>
      <c r="E9" s="191"/>
      <c r="F9" s="192"/>
      <c r="G9" s="72" t="s">
        <v>88</v>
      </c>
      <c r="H9" s="57">
        <v>0</v>
      </c>
      <c r="I9" s="57">
        <v>0</v>
      </c>
      <c r="J9" s="57">
        <v>0</v>
      </c>
      <c r="K9" s="57">
        <v>0</v>
      </c>
      <c r="L9" s="57">
        <v>0</v>
      </c>
      <c r="M9" s="59" t="s">
        <v>124</v>
      </c>
      <c r="N9" s="59" t="s">
        <v>124</v>
      </c>
    </row>
    <row r="10" spans="1:14" ht="40.5" customHeight="1" x14ac:dyDescent="0.25">
      <c r="A10" s="190"/>
      <c r="B10" s="191"/>
      <c r="C10" s="191"/>
      <c r="D10" s="191"/>
      <c r="E10" s="191"/>
      <c r="F10" s="192"/>
      <c r="G10" s="72" t="s">
        <v>89</v>
      </c>
      <c r="H10" s="57">
        <v>0</v>
      </c>
      <c r="I10" s="57">
        <v>0</v>
      </c>
      <c r="J10" s="57">
        <v>0</v>
      </c>
      <c r="K10" s="57">
        <v>0</v>
      </c>
      <c r="L10" s="57">
        <v>0</v>
      </c>
      <c r="M10" s="59" t="s">
        <v>124</v>
      </c>
      <c r="N10" s="59" t="s">
        <v>124</v>
      </c>
    </row>
    <row r="11" spans="1:14" ht="33" customHeight="1" x14ac:dyDescent="0.25">
      <c r="A11" s="190"/>
      <c r="B11" s="191"/>
      <c r="C11" s="191"/>
      <c r="D11" s="191"/>
      <c r="E11" s="191"/>
      <c r="F11" s="192"/>
      <c r="G11" s="72" t="s">
        <v>72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9" t="s">
        <v>124</v>
      </c>
      <c r="N11" s="59" t="s">
        <v>124</v>
      </c>
    </row>
    <row r="12" spans="1:14" ht="33" customHeight="1" x14ac:dyDescent="0.25">
      <c r="A12" s="193"/>
      <c r="B12" s="194"/>
      <c r="C12" s="194"/>
      <c r="D12" s="194"/>
      <c r="E12" s="194"/>
      <c r="F12" s="195"/>
      <c r="G12" s="72" t="s">
        <v>73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9" t="s">
        <v>124</v>
      </c>
      <c r="N12" s="59" t="s">
        <v>124</v>
      </c>
    </row>
    <row r="13" spans="1:14" ht="39.75" customHeight="1" x14ac:dyDescent="0.25">
      <c r="A13" s="196" t="s">
        <v>91</v>
      </c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8"/>
    </row>
    <row r="14" spans="1:14" ht="33.75" customHeight="1" x14ac:dyDescent="0.25">
      <c r="A14" s="188" t="s">
        <v>92</v>
      </c>
      <c r="B14" s="188"/>
      <c r="C14" s="188"/>
      <c r="D14" s="188"/>
      <c r="E14" s="188"/>
      <c r="F14" s="189"/>
      <c r="G14" s="71" t="s">
        <v>7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5" t="s">
        <v>124</v>
      </c>
      <c r="N14" s="45" t="s">
        <v>124</v>
      </c>
    </row>
    <row r="15" spans="1:14" ht="33.75" customHeight="1" x14ac:dyDescent="0.25">
      <c r="A15" s="191"/>
      <c r="B15" s="191"/>
      <c r="C15" s="191"/>
      <c r="D15" s="191"/>
      <c r="E15" s="191"/>
      <c r="F15" s="192"/>
      <c r="G15" s="72" t="s">
        <v>88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5" t="s">
        <v>124</v>
      </c>
      <c r="N15" s="45" t="s">
        <v>124</v>
      </c>
    </row>
    <row r="16" spans="1:14" ht="33.75" customHeight="1" x14ac:dyDescent="0.25">
      <c r="A16" s="191"/>
      <c r="B16" s="191"/>
      <c r="C16" s="191"/>
      <c r="D16" s="191"/>
      <c r="E16" s="191"/>
      <c r="F16" s="192"/>
      <c r="G16" s="72" t="s">
        <v>89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5" t="s">
        <v>124</v>
      </c>
      <c r="N16" s="45" t="s">
        <v>124</v>
      </c>
    </row>
    <row r="17" spans="1:14" ht="33.75" customHeight="1" x14ac:dyDescent="0.25">
      <c r="A17" s="191"/>
      <c r="B17" s="191"/>
      <c r="C17" s="191"/>
      <c r="D17" s="191"/>
      <c r="E17" s="191"/>
      <c r="F17" s="192"/>
      <c r="G17" s="72" t="s">
        <v>72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5" t="s">
        <v>124</v>
      </c>
      <c r="N17" s="45" t="s">
        <v>124</v>
      </c>
    </row>
    <row r="18" spans="1:14" ht="33.75" customHeight="1" x14ac:dyDescent="0.25">
      <c r="A18" s="194"/>
      <c r="B18" s="194"/>
      <c r="C18" s="194"/>
      <c r="D18" s="194"/>
      <c r="E18" s="194"/>
      <c r="F18" s="195"/>
      <c r="G18" s="72" t="s">
        <v>73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  <c r="M18" s="45" t="s">
        <v>124</v>
      </c>
      <c r="N18" s="45" t="s">
        <v>124</v>
      </c>
    </row>
    <row r="19" spans="1:14" ht="35.25" customHeight="1" x14ac:dyDescent="0.25">
      <c r="A19" s="2">
        <v>1</v>
      </c>
      <c r="B19" s="46" t="s">
        <v>93</v>
      </c>
      <c r="C19" s="46" t="s">
        <v>124</v>
      </c>
      <c r="D19" s="46" t="s">
        <v>124</v>
      </c>
      <c r="E19" s="46" t="s">
        <v>124</v>
      </c>
      <c r="F19" s="46" t="s">
        <v>124</v>
      </c>
      <c r="G19" s="71" t="s">
        <v>7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5" t="s">
        <v>124</v>
      </c>
      <c r="N19" s="45" t="s">
        <v>124</v>
      </c>
    </row>
    <row r="20" spans="1:14" ht="35.25" customHeight="1" x14ac:dyDescent="0.25">
      <c r="A20" s="46"/>
      <c r="B20" s="46" t="s">
        <v>124</v>
      </c>
      <c r="C20" s="46" t="s">
        <v>124</v>
      </c>
      <c r="D20" s="46" t="s">
        <v>124</v>
      </c>
      <c r="E20" s="46" t="s">
        <v>124</v>
      </c>
      <c r="F20" s="46" t="s">
        <v>124</v>
      </c>
      <c r="G20" s="72" t="s">
        <v>88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5" t="s">
        <v>124</v>
      </c>
      <c r="N20" s="45" t="s">
        <v>124</v>
      </c>
    </row>
    <row r="21" spans="1:14" ht="35.25" customHeight="1" x14ac:dyDescent="0.25">
      <c r="A21" s="46"/>
      <c r="B21" s="46" t="s">
        <v>124</v>
      </c>
      <c r="C21" s="46" t="s">
        <v>124</v>
      </c>
      <c r="D21" s="46" t="s">
        <v>124</v>
      </c>
      <c r="E21" s="46" t="s">
        <v>124</v>
      </c>
      <c r="F21" s="46" t="s">
        <v>124</v>
      </c>
      <c r="G21" s="72" t="s">
        <v>89</v>
      </c>
      <c r="H21" s="44">
        <v>0</v>
      </c>
      <c r="I21" s="44">
        <v>0</v>
      </c>
      <c r="J21" s="44">
        <v>0</v>
      </c>
      <c r="K21" s="44">
        <v>0</v>
      </c>
      <c r="L21" s="44">
        <v>0</v>
      </c>
      <c r="M21" s="45" t="s">
        <v>124</v>
      </c>
      <c r="N21" s="45" t="s">
        <v>124</v>
      </c>
    </row>
    <row r="22" spans="1:14" ht="35.25" customHeight="1" x14ac:dyDescent="0.25">
      <c r="A22" s="46"/>
      <c r="B22" s="46" t="s">
        <v>124</v>
      </c>
      <c r="C22" s="46" t="s">
        <v>124</v>
      </c>
      <c r="D22" s="46" t="s">
        <v>124</v>
      </c>
      <c r="E22" s="46" t="s">
        <v>124</v>
      </c>
      <c r="F22" s="46" t="s">
        <v>124</v>
      </c>
      <c r="G22" s="72" t="s">
        <v>72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5" t="s">
        <v>124</v>
      </c>
      <c r="N22" s="45" t="s">
        <v>124</v>
      </c>
    </row>
    <row r="23" spans="1:14" ht="35.25" customHeight="1" x14ac:dyDescent="0.25">
      <c r="A23" s="46"/>
      <c r="B23" s="46" t="s">
        <v>124</v>
      </c>
      <c r="C23" s="46" t="s">
        <v>124</v>
      </c>
      <c r="D23" s="46" t="s">
        <v>124</v>
      </c>
      <c r="E23" s="46" t="s">
        <v>124</v>
      </c>
      <c r="F23" s="46" t="s">
        <v>124</v>
      </c>
      <c r="G23" s="72" t="s">
        <v>73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5" t="s">
        <v>124</v>
      </c>
      <c r="N23" s="45" t="s">
        <v>124</v>
      </c>
    </row>
    <row r="24" spans="1:14" ht="34.5" customHeight="1" x14ac:dyDescent="0.25">
      <c r="A24" s="2" t="s">
        <v>94</v>
      </c>
      <c r="B24" s="46" t="s">
        <v>124</v>
      </c>
      <c r="C24" s="46" t="s">
        <v>124</v>
      </c>
      <c r="D24" s="46" t="s">
        <v>124</v>
      </c>
      <c r="E24" s="46" t="s">
        <v>124</v>
      </c>
      <c r="F24" s="46" t="s">
        <v>124</v>
      </c>
      <c r="G24" s="46" t="s">
        <v>124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5" t="s">
        <v>124</v>
      </c>
      <c r="N24" s="45" t="s">
        <v>124</v>
      </c>
    </row>
    <row r="25" spans="1:14" ht="39.75" customHeight="1" x14ac:dyDescent="0.25">
      <c r="A25" s="199" t="s">
        <v>156</v>
      </c>
      <c r="B25" s="200"/>
      <c r="C25" s="200"/>
      <c r="D25" s="200"/>
      <c r="E25" s="200"/>
      <c r="F25" s="200"/>
      <c r="G25" s="200"/>
      <c r="H25" s="200"/>
      <c r="I25" s="200"/>
      <c r="J25" s="200"/>
      <c r="K25" s="200"/>
      <c r="L25" s="200"/>
      <c r="M25" s="200"/>
      <c r="N25" s="201"/>
    </row>
    <row r="26" spans="1:14" ht="35.25" customHeight="1" x14ac:dyDescent="0.25">
      <c r="A26" s="202" t="s">
        <v>95</v>
      </c>
      <c r="B26" s="203"/>
      <c r="C26" s="203"/>
      <c r="D26" s="203"/>
      <c r="E26" s="203"/>
      <c r="F26" s="204"/>
      <c r="G26" s="71" t="s">
        <v>7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5" t="s">
        <v>124</v>
      </c>
      <c r="N26" s="45" t="s">
        <v>124</v>
      </c>
    </row>
    <row r="27" spans="1:14" ht="35.25" customHeight="1" x14ac:dyDescent="0.25">
      <c r="A27" s="205"/>
      <c r="B27" s="206"/>
      <c r="C27" s="206"/>
      <c r="D27" s="206"/>
      <c r="E27" s="206"/>
      <c r="F27" s="207"/>
      <c r="G27" s="72" t="s">
        <v>88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5" t="s">
        <v>124</v>
      </c>
      <c r="N27" s="45" t="s">
        <v>124</v>
      </c>
    </row>
    <row r="28" spans="1:14" ht="35.25" customHeight="1" x14ac:dyDescent="0.25">
      <c r="A28" s="205"/>
      <c r="B28" s="206"/>
      <c r="C28" s="206"/>
      <c r="D28" s="206"/>
      <c r="E28" s="206"/>
      <c r="F28" s="207"/>
      <c r="G28" s="72" t="s">
        <v>89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5" t="s">
        <v>124</v>
      </c>
      <c r="N28" s="45" t="s">
        <v>124</v>
      </c>
    </row>
    <row r="29" spans="1:14" ht="35.25" customHeight="1" x14ac:dyDescent="0.25">
      <c r="A29" s="205"/>
      <c r="B29" s="206"/>
      <c r="C29" s="206"/>
      <c r="D29" s="206"/>
      <c r="E29" s="206"/>
      <c r="F29" s="207"/>
      <c r="G29" s="72" t="s">
        <v>72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5" t="s">
        <v>124</v>
      </c>
      <c r="N29" s="45" t="s">
        <v>124</v>
      </c>
    </row>
    <row r="30" spans="1:14" ht="35.25" customHeight="1" x14ac:dyDescent="0.25">
      <c r="A30" s="208"/>
      <c r="B30" s="209"/>
      <c r="C30" s="209"/>
      <c r="D30" s="209"/>
      <c r="E30" s="209"/>
      <c r="F30" s="210"/>
      <c r="G30" s="72" t="s">
        <v>73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5" t="s">
        <v>124</v>
      </c>
      <c r="N30" s="45" t="s">
        <v>124</v>
      </c>
    </row>
    <row r="31" spans="1:14" ht="35.25" customHeight="1" x14ac:dyDescent="0.25">
      <c r="A31" s="2">
        <v>1</v>
      </c>
      <c r="B31" s="46" t="s">
        <v>93</v>
      </c>
      <c r="C31" s="46" t="s">
        <v>124</v>
      </c>
      <c r="D31" s="46" t="s">
        <v>124</v>
      </c>
      <c r="E31" s="46" t="s">
        <v>124</v>
      </c>
      <c r="F31" s="46" t="s">
        <v>124</v>
      </c>
      <c r="G31" s="71" t="s">
        <v>7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  <c r="M31" s="45" t="s">
        <v>124</v>
      </c>
      <c r="N31" s="45" t="s">
        <v>124</v>
      </c>
    </row>
    <row r="32" spans="1:14" ht="35.25" customHeight="1" x14ac:dyDescent="0.25">
      <c r="A32" s="46"/>
      <c r="B32" s="46" t="s">
        <v>124</v>
      </c>
      <c r="C32" s="46" t="s">
        <v>124</v>
      </c>
      <c r="D32" s="46" t="s">
        <v>124</v>
      </c>
      <c r="E32" s="46" t="s">
        <v>124</v>
      </c>
      <c r="F32" s="46" t="s">
        <v>124</v>
      </c>
      <c r="G32" s="72" t="s">
        <v>88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5" t="s">
        <v>124</v>
      </c>
      <c r="N32" s="45" t="s">
        <v>124</v>
      </c>
    </row>
    <row r="33" spans="1:14" ht="35.25" customHeight="1" x14ac:dyDescent="0.25">
      <c r="A33" s="46"/>
      <c r="B33" s="46" t="s">
        <v>124</v>
      </c>
      <c r="C33" s="46" t="s">
        <v>124</v>
      </c>
      <c r="D33" s="46" t="s">
        <v>124</v>
      </c>
      <c r="E33" s="46" t="s">
        <v>124</v>
      </c>
      <c r="F33" s="46" t="s">
        <v>124</v>
      </c>
      <c r="G33" s="72" t="s">
        <v>89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5" t="s">
        <v>124</v>
      </c>
      <c r="N33" s="45" t="s">
        <v>124</v>
      </c>
    </row>
    <row r="34" spans="1:14" ht="35.25" customHeight="1" x14ac:dyDescent="0.25">
      <c r="A34" s="46"/>
      <c r="B34" s="46" t="s">
        <v>124</v>
      </c>
      <c r="C34" s="46" t="s">
        <v>124</v>
      </c>
      <c r="D34" s="46" t="s">
        <v>124</v>
      </c>
      <c r="E34" s="46" t="s">
        <v>124</v>
      </c>
      <c r="F34" s="46" t="s">
        <v>124</v>
      </c>
      <c r="G34" s="72" t="s">
        <v>72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5" t="s">
        <v>124</v>
      </c>
      <c r="N34" s="45" t="s">
        <v>124</v>
      </c>
    </row>
    <row r="35" spans="1:14" ht="35.25" customHeight="1" x14ac:dyDescent="0.25">
      <c r="A35" s="46"/>
      <c r="B35" s="46" t="s">
        <v>124</v>
      </c>
      <c r="C35" s="46" t="s">
        <v>124</v>
      </c>
      <c r="D35" s="46" t="s">
        <v>124</v>
      </c>
      <c r="E35" s="46" t="s">
        <v>124</v>
      </c>
      <c r="F35" s="46" t="s">
        <v>124</v>
      </c>
      <c r="G35" s="72" t="s">
        <v>73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5" t="s">
        <v>124</v>
      </c>
      <c r="N35" s="45" t="s">
        <v>124</v>
      </c>
    </row>
    <row r="36" spans="1:14" ht="34.5" customHeight="1" x14ac:dyDescent="0.25">
      <c r="A36" s="2" t="s">
        <v>94</v>
      </c>
      <c r="B36" s="46" t="s">
        <v>124</v>
      </c>
      <c r="C36" s="46" t="s">
        <v>124</v>
      </c>
      <c r="D36" s="46" t="s">
        <v>124</v>
      </c>
      <c r="E36" s="46" t="s">
        <v>124</v>
      </c>
      <c r="F36" s="46" t="s">
        <v>124</v>
      </c>
      <c r="G36" s="46" t="s">
        <v>124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73" t="s">
        <v>124</v>
      </c>
      <c r="N36" s="73" t="s">
        <v>124</v>
      </c>
    </row>
  </sheetData>
  <mergeCells count="18">
    <mergeCell ref="A8:F12"/>
    <mergeCell ref="A13:N13"/>
    <mergeCell ref="A14:F18"/>
    <mergeCell ref="A25:N25"/>
    <mergeCell ref="A26:F30"/>
    <mergeCell ref="A7:N7"/>
    <mergeCell ref="E4:E5"/>
    <mergeCell ref="F4:F5"/>
    <mergeCell ref="G4:G5"/>
    <mergeCell ref="K1:N1"/>
    <mergeCell ref="A3:N3"/>
    <mergeCell ref="A4:A5"/>
    <mergeCell ref="B4:B5"/>
    <mergeCell ref="C4:C5"/>
    <mergeCell ref="D4:D5"/>
    <mergeCell ref="H4:L4"/>
    <mergeCell ref="M4:M5"/>
    <mergeCell ref="N4:N5"/>
  </mergeCells>
  <pageMargins left="1.1811023622047245" right="0.39370078740157483" top="0.78740157480314965" bottom="0.78740157480314965" header="0.31496062992125984" footer="0.31496062992125984"/>
  <pageSetup paperSize="9" scale="46" firstPageNumber="11" fitToHeight="3" orientation="landscape" useFirstPageNumber="1" horizontalDpi="180" verticalDpi="180" r:id="rId1"/>
  <headerFooter>
    <oddHeader>&amp;C&amp;"Times New Roman,обычный"&amp;P</oddHead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"/>
  <sheetViews>
    <sheetView zoomScaleNormal="100" zoomScaleSheetLayoutView="100" workbookViewId="0">
      <selection activeCell="B7" sqref="B7:L7"/>
    </sheetView>
  </sheetViews>
  <sheetFormatPr defaultRowHeight="15" x14ac:dyDescent="0.25"/>
  <cols>
    <col min="1" max="1" width="6.85546875" customWidth="1"/>
    <col min="2" max="12" width="19.28515625" customWidth="1"/>
  </cols>
  <sheetData>
    <row r="1" spans="1:12" s="6" customFormat="1" ht="4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2"/>
      <c r="L1" s="58" t="s">
        <v>12</v>
      </c>
    </row>
    <row r="2" spans="1:12" s="1" customFormat="1" ht="52.5" customHeight="1" thickBot="1" x14ac:dyDescent="0.3">
      <c r="A2" s="180" t="s">
        <v>96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</row>
    <row r="3" spans="1:12" s="1" customFormat="1" ht="30" customHeight="1" x14ac:dyDescent="0.25">
      <c r="A3" s="211" t="s">
        <v>5</v>
      </c>
      <c r="B3" s="214" t="s">
        <v>97</v>
      </c>
      <c r="C3" s="215"/>
      <c r="D3" s="215"/>
      <c r="E3" s="216"/>
      <c r="F3" s="178" t="s">
        <v>102</v>
      </c>
      <c r="G3" s="178" t="s">
        <v>103</v>
      </c>
      <c r="H3" s="184" t="s">
        <v>104</v>
      </c>
      <c r="I3" s="184"/>
      <c r="J3" s="184"/>
      <c r="K3" s="184"/>
      <c r="L3" s="184"/>
    </row>
    <row r="4" spans="1:12" s="1" customFormat="1" ht="85.5" customHeight="1" x14ac:dyDescent="0.25">
      <c r="A4" s="212"/>
      <c r="B4" s="217"/>
      <c r="C4" s="218"/>
      <c r="D4" s="218"/>
      <c r="E4" s="219"/>
      <c r="F4" s="220"/>
      <c r="G4" s="220"/>
      <c r="H4" s="14" t="s">
        <v>84</v>
      </c>
      <c r="I4" s="14" t="s">
        <v>84</v>
      </c>
      <c r="J4" s="14" t="s">
        <v>84</v>
      </c>
      <c r="K4" s="14" t="s">
        <v>84</v>
      </c>
      <c r="L4" s="26" t="s">
        <v>85</v>
      </c>
    </row>
    <row r="5" spans="1:12" s="1" customFormat="1" ht="68.25" customHeight="1" x14ac:dyDescent="0.25">
      <c r="A5" s="213"/>
      <c r="B5" s="23" t="s">
        <v>98</v>
      </c>
      <c r="C5" s="23" t="s">
        <v>99</v>
      </c>
      <c r="D5" s="23" t="s">
        <v>100</v>
      </c>
      <c r="E5" s="23" t="s">
        <v>101</v>
      </c>
      <c r="F5" s="179"/>
      <c r="G5" s="179"/>
      <c r="H5" s="14" t="s">
        <v>105</v>
      </c>
      <c r="I5" s="14" t="s">
        <v>105</v>
      </c>
      <c r="J5" s="14" t="s">
        <v>105</v>
      </c>
      <c r="K5" s="14" t="s">
        <v>105</v>
      </c>
      <c r="L5" s="14" t="s">
        <v>106</v>
      </c>
    </row>
    <row r="6" spans="1:12" s="1" customFormat="1" ht="16.5" customHeight="1" x14ac:dyDescent="0.25">
      <c r="A6" s="24">
        <v>1</v>
      </c>
      <c r="B6" s="25">
        <v>2</v>
      </c>
      <c r="C6" s="25">
        <v>3</v>
      </c>
      <c r="D6" s="25">
        <v>4</v>
      </c>
      <c r="E6" s="25" t="s">
        <v>52</v>
      </c>
      <c r="F6" s="25" t="s">
        <v>18</v>
      </c>
      <c r="G6" s="25" t="s">
        <v>17</v>
      </c>
      <c r="H6" s="14" t="s">
        <v>39</v>
      </c>
      <c r="I6" s="14" t="s">
        <v>40</v>
      </c>
      <c r="J6" s="14" t="s">
        <v>41</v>
      </c>
      <c r="K6" s="14" t="s">
        <v>42</v>
      </c>
      <c r="L6" s="14" t="s">
        <v>43</v>
      </c>
    </row>
    <row r="7" spans="1:12" x14ac:dyDescent="0.25">
      <c r="A7" s="51">
        <v>1</v>
      </c>
      <c r="B7" s="50" t="s">
        <v>124</v>
      </c>
      <c r="C7" s="50" t="s">
        <v>124</v>
      </c>
      <c r="D7" s="50" t="s">
        <v>124</v>
      </c>
      <c r="E7" s="50" t="s">
        <v>124</v>
      </c>
      <c r="F7" s="50" t="s">
        <v>124</v>
      </c>
      <c r="G7" s="50" t="s">
        <v>124</v>
      </c>
      <c r="H7" s="50" t="s">
        <v>124</v>
      </c>
      <c r="I7" s="50" t="s">
        <v>124</v>
      </c>
      <c r="J7" s="50" t="s">
        <v>124</v>
      </c>
      <c r="K7" s="50" t="s">
        <v>124</v>
      </c>
      <c r="L7" s="50" t="s">
        <v>124</v>
      </c>
    </row>
  </sheetData>
  <mergeCells count="6">
    <mergeCell ref="A3:A5"/>
    <mergeCell ref="B3:E4"/>
    <mergeCell ref="F3:F5"/>
    <mergeCell ref="G3:G5"/>
    <mergeCell ref="A2:L2"/>
    <mergeCell ref="H3:L3"/>
  </mergeCells>
  <pageMargins left="0.70866141732283472" right="0.70866141732283472" top="0.74803149606299213" bottom="0.74803149606299213" header="0.31496062992125984" footer="0.31496062992125984"/>
  <pageSetup paperSize="9" scale="59" firstPageNumber="13" orientation="landscape" useFirstPageNumber="1" verticalDpi="0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15" zoomScaleNormal="100" zoomScaleSheetLayoutView="115" workbookViewId="0">
      <selection activeCell="E18" sqref="E18"/>
    </sheetView>
  </sheetViews>
  <sheetFormatPr defaultRowHeight="15" x14ac:dyDescent="0.25"/>
  <cols>
    <col min="1" max="1" width="6.85546875" customWidth="1"/>
    <col min="2" max="6" width="32.140625" customWidth="1"/>
  </cols>
  <sheetData>
    <row r="1" spans="1:6" s="6" customFormat="1" ht="57.75" customHeight="1" x14ac:dyDescent="0.25">
      <c r="A1" s="4"/>
      <c r="B1" s="4"/>
      <c r="C1" s="4"/>
      <c r="D1" s="4"/>
      <c r="E1" s="170"/>
      <c r="F1" s="170"/>
    </row>
    <row r="2" spans="1:6" s="6" customFormat="1" ht="24" customHeight="1" x14ac:dyDescent="0.25">
      <c r="A2" s="4"/>
      <c r="B2" s="4"/>
      <c r="C2" s="4"/>
      <c r="D2" s="4"/>
      <c r="E2" s="4"/>
      <c r="F2" s="58" t="s">
        <v>37</v>
      </c>
    </row>
    <row r="3" spans="1:6" s="1" customFormat="1" ht="52.5" customHeight="1" thickBot="1" x14ac:dyDescent="0.3">
      <c r="A3" s="180" t="s">
        <v>107</v>
      </c>
      <c r="B3" s="221"/>
      <c r="C3" s="221"/>
      <c r="D3" s="221"/>
      <c r="E3" s="221"/>
      <c r="F3" s="180"/>
    </row>
    <row r="4" spans="1:6" s="1" customFormat="1" ht="70.5" customHeight="1" x14ac:dyDescent="0.25">
      <c r="A4" s="211" t="s">
        <v>5</v>
      </c>
      <c r="B4" s="23" t="s">
        <v>108</v>
      </c>
      <c r="C4" s="23" t="s">
        <v>102</v>
      </c>
      <c r="D4" s="23" t="s">
        <v>109</v>
      </c>
      <c r="E4" s="23" t="s">
        <v>110</v>
      </c>
      <c r="F4" s="178" t="s">
        <v>111</v>
      </c>
    </row>
    <row r="5" spans="1:6" s="1" customFormat="1" ht="147" hidden="1" customHeight="1" x14ac:dyDescent="0.25">
      <c r="A5" s="212"/>
      <c r="B5" s="47"/>
      <c r="C5" s="48"/>
      <c r="D5" s="48"/>
      <c r="E5" s="49"/>
      <c r="F5" s="220"/>
    </row>
    <row r="6" spans="1:6" s="1" customFormat="1" ht="16.5" customHeight="1" x14ac:dyDescent="0.25">
      <c r="A6" s="24">
        <v>1</v>
      </c>
      <c r="B6" s="25">
        <v>2</v>
      </c>
      <c r="C6" s="25">
        <v>3</v>
      </c>
      <c r="D6" s="25">
        <v>4</v>
      </c>
      <c r="E6" s="25" t="s">
        <v>52</v>
      </c>
      <c r="F6" s="25" t="s">
        <v>18</v>
      </c>
    </row>
    <row r="7" spans="1:6" ht="15.75" x14ac:dyDescent="0.25">
      <c r="A7" s="52">
        <v>1</v>
      </c>
      <c r="B7" s="70" t="s">
        <v>124</v>
      </c>
      <c r="C7" s="70" t="s">
        <v>124</v>
      </c>
      <c r="D7" s="70" t="s">
        <v>124</v>
      </c>
      <c r="E7" s="70" t="s">
        <v>124</v>
      </c>
      <c r="F7" s="70" t="s">
        <v>124</v>
      </c>
    </row>
    <row r="8" spans="1:6" x14ac:dyDescent="0.25">
      <c r="A8" s="1"/>
      <c r="B8" s="1"/>
      <c r="C8" s="1"/>
      <c r="D8" s="1"/>
      <c r="E8" s="1"/>
      <c r="F8" s="1"/>
    </row>
  </sheetData>
  <mergeCells count="4">
    <mergeCell ref="A3:F3"/>
    <mergeCell ref="A4:A5"/>
    <mergeCell ref="F4:F5"/>
    <mergeCell ref="E1:F1"/>
  </mergeCells>
  <pageMargins left="0.70866141732283472" right="0.70866141732283472" top="0.74803149606299213" bottom="0.74803149606299213" header="0.31496062992125984" footer="0.31496062992125984"/>
  <pageSetup paperSize="9" scale="78" firstPageNumber="14" orientation="landscape" useFirstPageNumber="1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Таблица 1</vt:lpstr>
      <vt:lpstr>Таблица 2</vt:lpstr>
      <vt:lpstr>Таблица 2.1</vt:lpstr>
      <vt:lpstr>Таблица 3</vt:lpstr>
      <vt:lpstr>Таблица 4</vt:lpstr>
      <vt:lpstr>Таблица 5</vt:lpstr>
      <vt:lpstr>Таблица 6</vt:lpstr>
      <vt:lpstr>Таблица 7</vt:lpstr>
      <vt:lpstr>'Таблица 3'!Заголовки_для_печати</vt:lpstr>
      <vt:lpstr>'Таблица 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2024-10-31T05:20:00Z</dcterms:modified>
</cp:coreProperties>
</file>