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4_ПРОЕКТ БЮДЖЕТА ПОКАЧИ НА 2025-2027\"/>
    </mc:Choice>
  </mc:AlternateContent>
  <xr:revisionPtr revIDLastSave="0" documentId="13_ncr:1_{0312D051-B95C-4839-ADCE-2C5B0885E1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.1" sheetId="27" r:id="rId1"/>
  </sheets>
  <definedNames>
    <definedName name="_xlnm._FilterDatabase" localSheetId="0" hidden="1">'Приложение 1.1'!$A$6:$D$113</definedName>
    <definedName name="_xlnm.Print_Titles" localSheetId="0">'Приложение 1.1'!$6:$6</definedName>
    <definedName name="_xlnm.Print_Area" localSheetId="0">'Приложение 1.1'!$A$1:$D$113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" i="27" l="1"/>
  <c r="D98" i="27"/>
  <c r="C106" i="27"/>
  <c r="D106" i="27"/>
  <c r="C80" i="27"/>
  <c r="D80" i="27"/>
  <c r="C57" i="27"/>
  <c r="D57" i="27"/>
  <c r="C54" i="27" l="1"/>
  <c r="D54" i="27"/>
  <c r="D11" i="27"/>
  <c r="C11" i="27"/>
  <c r="C31" i="27" l="1"/>
  <c r="D31" i="27"/>
  <c r="C20" i="27"/>
  <c r="D20" i="27"/>
  <c r="C83" i="27" l="1"/>
  <c r="D83" i="27"/>
  <c r="D103" i="27"/>
  <c r="C103" i="27"/>
  <c r="D44" i="27"/>
  <c r="C44" i="27"/>
  <c r="D42" i="27"/>
  <c r="C42" i="27"/>
  <c r="D38" i="27"/>
  <c r="C38" i="27"/>
  <c r="D36" i="27"/>
  <c r="C36" i="27"/>
  <c r="D34" i="27"/>
  <c r="C34" i="27"/>
  <c r="C29" i="27"/>
  <c r="D29" i="27"/>
  <c r="D24" i="27"/>
  <c r="C24" i="27"/>
  <c r="D15" i="27"/>
  <c r="C15" i="27"/>
  <c r="D13" i="27"/>
  <c r="C13" i="27"/>
  <c r="D10" i="27"/>
  <c r="C10" i="27"/>
  <c r="C56" i="27" l="1"/>
  <c r="D56" i="27"/>
  <c r="D82" i="27"/>
  <c r="D28" i="27"/>
  <c r="C102" i="27"/>
  <c r="C82" i="27"/>
  <c r="C28" i="27"/>
  <c r="D102" i="27"/>
  <c r="D9" i="27"/>
  <c r="C9" i="27"/>
  <c r="D7" i="27" l="1"/>
  <c r="D53" i="27"/>
  <c r="D52" i="27" s="1"/>
  <c r="C53" i="27"/>
  <c r="C52" i="27" s="1"/>
  <c r="C7" i="27"/>
  <c r="D113" i="27" l="1"/>
  <c r="C113" i="27"/>
</calcChain>
</file>

<file path=xl/sharedStrings.xml><?xml version="1.0" encoding="utf-8"?>
<sst xmlns="http://schemas.openxmlformats.org/spreadsheetml/2006/main" count="204" uniqueCount="174">
  <si>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</si>
  <si>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</si>
  <si>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</si>
  <si>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</si>
  <si>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</si>
  <si>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</si>
  <si>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</si>
  <si>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</si>
  <si>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</si>
  <si>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</si>
  <si>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</si>
  <si>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</si>
  <si>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</si>
  <si>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</si>
  <si>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</si>
  <si>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</si>
  <si>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</si>
  <si>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</si>
  <si>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</si>
  <si>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</si>
  <si>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</si>
  <si>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</si>
  <si>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</si>
  <si>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</si>
  <si>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</si>
  <si>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</si>
  <si>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</si>
  <si>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</si>
  <si>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</si>
  <si>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</si>
  <si>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</si>
  <si>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</si>
  <si>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</si>
  <si>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</si>
  <si>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</si>
  <si>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</si>
  <si>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</si>
  <si>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</si>
  <si>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</si>
  <si>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</si>
  <si>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</si>
  <si>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</si>
  <si>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</si>
  <si>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</si>
  <si>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</si>
  <si>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</si>
  <si>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</si>
  <si>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</si>
  <si>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</si>
  <si>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</si>
  <si>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</si>
  <si>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</si>
  <si>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</si>
  <si>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</si>
  <si>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</si>
  <si>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</si>
  <si>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</si>
  <si>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</si>
  <si>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</si>
  <si>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</si>
  <si>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</si>
  <si>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</si>
  <si>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</si>
  <si>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</si>
  <si>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</si>
  <si>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</si>
  <si>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</si>
  <si>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</si>
  <si>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</si>
  <si>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</si>
  <si>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</si>
  <si>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</si>
  <si>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</si>
  <si>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</si>
  <si>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</si>
  <si>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</si>
  <si>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</si>
  <si>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</si>
  <si>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</si>
  <si>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</si>
  <si>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</si>
  <si>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</si>
  <si>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</si>
  <si>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</si>
  <si>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</si>
  <si>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</si>
  <si>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</si>
  <si>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</si>
  <si>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</si>
  <si>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</si>
  <si>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</si>
  <si>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</si>
  <si>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</si>
  <si>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</si>
  <si>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</si>
  <si>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</si>
  <si>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</si>
  <si>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</si>
  <si>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</si>
  <si>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</si>
  <si>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</si>
  <si>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</si>
  <si>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</si>
  <si>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</si>
  <si>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</si>
  <si>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</si>
  <si>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</si>
  <si>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</si>
  <si>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</si>
  <si>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</si>
  <si>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</si>
  <si>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</si>
  <si>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</si>
  <si>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</si>
  <si>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000 1 16 01000 01 0000 140</t>
  </si>
  <si>
    <t>000 1 16 02000 02 0000 140</t>
  </si>
  <si>
    <t>000 1 16 07000 00 0000 140</t>
  </si>
  <si>
    <t>000 1 16 09000 00 0000 140</t>
  </si>
  <si>
    <t>000 1 16 10000 00 0000 140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</si>
  <si>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</si>
  <si>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</si>
  <si>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</si>
  <si>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</si>
  <si>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</si>
  <si>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</si>
  <si>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Платежи, уплачиваемые в целях возмещения вреда</t>
  </si>
  <si>
    <t xml:space="preserve">000 2 02 25179 04 0000 150 </t>
  </si>
  <si>
    <t>Сумма
2026 год</t>
  </si>
  <si>
    <t xml:space="preserve"> (рублей) 
</t>
  </si>
  <si>
    <t>000 2 02 20303 04 0000 150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</si>
  <si>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</si>
  <si>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</si>
  <si>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</si>
  <si>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</si>
  <si>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</si>
  <si>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</si>
  <si>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</si>
  <si>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</si>
  <si>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</si>
  <si>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</si>
  <si>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</si>
  <si>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</si>
  <si>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</si>
  <si>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</si>
  <si>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</si>
  <si>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Субсидия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государственной программы "Строительство" (окружной бюджет)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</si>
  <si>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</si>
  <si>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</si>
  <si>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000 2 02 25394 04 0000 150</t>
  </si>
  <si>
    <t xml:space="preserve">000 2 02 25519 04 0000 150 </t>
  </si>
  <si>
    <t>000 2 02 35118 04 0000 150</t>
  </si>
  <si>
    <t>Сумма
2027 год</t>
  </si>
  <si>
    <t>000 2 02 29999 00 0000 150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</si>
  <si>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</si>
  <si>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</si>
  <si>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</si>
  <si>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</si>
  <si>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Субсидия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</si>
  <si>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</si>
  <si>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</si>
  <si>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образования"(окружной бюджет)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</si>
  <si>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</si>
  <si>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</si>
  <si>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</si>
  <si>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</si>
  <si>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</si>
  <si>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</si>
  <si>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</si>
  <si>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</si>
  <si>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</si>
  <si>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</si>
  <si>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</si>
  <si>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Приложение 1.1
к бюджету города Покачи на 2025 год и плановый период 2026 и 2027 годов, утвержденному решением Думы города Покачи                                                             от ____________ №______</t>
  </si>
  <si>
    <t>Доходы бюджета города Покачи на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</si>
</sst>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49" fontId="6" fillId="2" borderId="1">
      <alignment horizontal="left" vertical="top" wrapText="1"/>
    </xf>
    <xf numFmtId="0" fontId="7" fillId="3" borderId="1">
      <alignment horizontal="left" vertical="top" wrapText="1"/>
    </xf>
  </cellStyleXfs>
  <cellXfs count="43">
    <xf numFmtId="0" fontId="0" fillId="0" borderId="0" xfId="0"/>
    <xf numFmtId="164" fontId="3" fillId="0" borderId="0" xfId="5" applyFont="1" applyFill="1" applyAlignment="1">
      <alignment vertical="center"/>
    </xf>
    <xf numFmtId="164" fontId="3" fillId="0" borderId="0" xfId="5" applyFont="1" applyFill="1" applyAlignment="1">
      <alignment horizontal="center" vertical="center"/>
    </xf>
    <xf numFmtId="164" fontId="3" fillId="0" borderId="0" xfId="5" applyFont="1" applyFill="1"/>
    <xf numFmtId="165" fontId="3" fillId="0" borderId="1" xfId="5" applyNumberFormat="1" applyFont="1" applyFill="1" applyBorder="1" applyAlignment="1" applyProtection="1">
      <alignment horizontal="right" vertical="center" wrapText="1"/>
      <protection locked="0"/>
    </xf>
    <xf numFmtId="164" fontId="3" fillId="0" borderId="0" xfId="5" applyFont="1" applyFill="1" applyAlignment="1">
      <alignment horizontal="right" vertical="top" wrapText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1" xfId="2" applyFont="1" applyBorder="1" applyAlignment="1">
      <alignment horizontal="center" vertical="center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3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164" fontId="3" fillId="0" borderId="0" xfId="5" applyFont="1" applyFill="1" applyAlignment="1">
      <alignment horizontal="center"/>
    </xf>
    <xf numFmtId="0" fontId="3" fillId="0" borderId="0" xfId="0" applyFont="1" applyAlignment="1">
      <alignment horizontal="center"/>
    </xf>
    <xf numFmtId="1" fontId="3" fillId="0" borderId="3" xfId="2" applyNumberFormat="1" applyFont="1" applyBorder="1" applyAlignment="1">
      <alignment horizontal="justify" vertical="top" wrapText="1"/>
    </xf>
    <xf numFmtId="0" fontId="3" fillId="0" borderId="1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164" fontId="3" fillId="0" borderId="0" xfId="5" applyFont="1" applyFill="1" applyAlignment="1">
      <alignment horizontal="center" vertical="top"/>
    </xf>
    <xf numFmtId="0" fontId="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/>
    </xf>
    <xf numFmtId="164" fontId="4" fillId="0" borderId="0" xfId="5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3" fontId="3" fillId="0" borderId="3" xfId="2" applyNumberFormat="1" applyFont="1" applyBorder="1" applyAlignment="1">
      <alignment horizontal="left" vertical="center" wrapText="1"/>
    </xf>
    <xf numFmtId="164" fontId="9" fillId="0" borderId="0" xfId="5" applyFont="1" applyFill="1" applyAlignment="1">
      <alignment horizontal="center"/>
    </xf>
    <xf numFmtId="0" fontId="9" fillId="0" borderId="0" xfId="0" applyFont="1" applyAlignment="1">
      <alignment horizontal="center"/>
    </xf>
    <xf numFmtId="1" fontId="3" fillId="0" borderId="1" xfId="2" applyNumberFormat="1" applyFont="1" applyBorder="1" applyAlignment="1">
      <alignment horizontal="justify" vertical="top" wrapText="1"/>
    </xf>
    <xf numFmtId="0" fontId="3" fillId="0" borderId="3" xfId="0" applyFont="1" applyBorder="1" applyAlignment="1">
      <alignment vertical="center"/>
    </xf>
    <xf numFmtId="0" fontId="8" fillId="0" borderId="0" xfId="1" applyFont="1" applyAlignment="1" applyProtection="1">
      <alignment horizontal="center" vertical="center" wrapText="1"/>
      <protection hidden="1"/>
    </xf>
    <xf numFmtId="3" fontId="3" fillId="0" borderId="3" xfId="2" applyNumberFormat="1" applyFont="1" applyBorder="1" applyAlignment="1">
      <alignment horizontal="left" vertical="center" wrapText="1"/>
    </xf>
    <xf numFmtId="3" fontId="3" fillId="0" borderId="2" xfId="2" applyNumberFormat="1" applyFont="1" applyBorder="1" applyAlignment="1">
      <alignment horizontal="left" vertical="center" wrapText="1"/>
    </xf>
    <xf numFmtId="0" fontId="10" fillId="0" borderId="0" xfId="4" applyFont="1" applyAlignment="1" applyProtection="1">
      <alignment horizontal="left" vertical="top" wrapText="1"/>
      <protection hidden="1"/>
    </xf>
  </cellXfs>
  <cellStyles count="8">
    <cellStyle name="Обычный" xfId="0" builtinId="0"/>
    <cellStyle name="Обычный 2" xfId="4" xr:uid="{00000000-0005-0000-0000-000001000000}"/>
    <cellStyle name="Обычный_Tmp2" xfId="1" xr:uid="{00000000-0005-0000-0000-000002000000}"/>
    <cellStyle name="Обычный_Tmp7" xfId="3" xr:uid="{00000000-0005-0000-0000-000003000000}"/>
    <cellStyle name="Обычный_Январь" xfId="2" xr:uid="{00000000-0005-0000-0000-000004000000}"/>
    <cellStyle name="Свойства элементов измерения" xfId="6" xr:uid="{00000000-0005-0000-0000-000005000000}"/>
    <cellStyle name="Финансовый" xfId="5" builtinId="3"/>
    <cellStyle name="Элементы осей" xfId="7" xr:uid="{00000000-0005-0000-0000-000007000000}"/>
  </cellStyles>
  <dxfs count="0"/>
  <tableStyles count="0" defaultTableStyle="TableStyleMedium9" defaultPivotStyle="PivotStyleLight16"/>
  <colors>
    <mruColors>
      <color rgb="FFFFFFCC"/>
      <color rgb="FFFF0066"/>
      <color rgb="FF00FFFF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0"/>
  <sheetViews>
    <sheetView tabSelected="1" view="pageBreakPreview" zoomScaleNormal="100" zoomScaleSheetLayoutView="100" workbookViewId="0">
      <selection activeCell="F6" sqref="F6"/>
    </sheetView>
  </sheetViews>
  <sheetFormatPr defaultColWidth="18.5703125" defaultRowHeight="15" x14ac:dyDescent="0.25"/>
  <cols>
    <col min="1" max="1" width="27.85546875" style="19" customWidth="1"/>
    <col min="2" max="2" width="61" style="31" customWidth="1"/>
    <col min="3" max="3" width="22.140625" style="15" customWidth="1"/>
    <col min="4" max="4" width="18.5703125" style="2" customWidth="1"/>
    <col min="5" max="5" width="18.5703125" style="18"/>
    <col min="6" max="6" width="18.5703125" style="19"/>
    <col min="7" max="7" width="27.28515625" style="19" customWidth="1"/>
    <col min="8" max="16384" width="18.5703125" style="19"/>
  </cols>
  <sheetData>
    <row r="1" spans="1:5" s="8" customFormat="1" ht="105" customHeight="1" x14ac:dyDescent="0.25">
      <c r="A1" s="6"/>
      <c r="B1" s="7"/>
      <c r="C1" s="42" t="s">
        <v>172</v>
      </c>
      <c r="D1" s="42"/>
      <c r="E1" s="3"/>
    </row>
    <row r="2" spans="1:5" s="8" customFormat="1" x14ac:dyDescent="0.25">
      <c r="A2" s="6"/>
      <c r="B2" s="7"/>
      <c r="C2" s="7"/>
      <c r="D2" s="1"/>
      <c r="E2" s="3"/>
    </row>
    <row r="3" spans="1:5" s="8" customFormat="1" ht="15.75" customHeight="1" x14ac:dyDescent="0.25">
      <c r="A3" s="39" t="s">
        <v>173</v>
      </c>
      <c r="B3" s="39"/>
      <c r="C3" s="39"/>
      <c r="D3" s="39"/>
      <c r="E3" s="3"/>
    </row>
    <row r="4" spans="1:5" s="8" customFormat="1" x14ac:dyDescent="0.25">
      <c r="A4" s="9"/>
      <c r="B4" s="10"/>
      <c r="C4" s="11"/>
      <c r="D4" s="1"/>
      <c r="E4" s="3"/>
    </row>
    <row r="5" spans="1:5" s="8" customFormat="1" ht="15.75" customHeight="1" x14ac:dyDescent="0.25">
      <c r="A5" s="9"/>
      <c r="B5" s="10"/>
      <c r="C5" s="7"/>
      <c r="D5" s="5" t="s">
        <v>128</v>
      </c>
      <c r="E5" s="3"/>
    </row>
    <row r="6" spans="1:5" s="15" customFormat="1" ht="30" x14ac:dyDescent="0.25">
      <c r="A6" s="12" t="s">
        <v>0</v>
      </c>
      <c r="B6" s="13" t="s">
        <v>79</v>
      </c>
      <c r="C6" s="14" t="s">
        <v>127</v>
      </c>
      <c r="D6" s="14" t="s">
        <v>151</v>
      </c>
      <c r="E6" s="2"/>
    </row>
    <row r="7" spans="1:5" ht="15" customHeight="1" x14ac:dyDescent="0.25">
      <c r="A7" s="16" t="s">
        <v>1</v>
      </c>
      <c r="B7" s="17" t="s">
        <v>80</v>
      </c>
      <c r="C7" s="4">
        <f>C9+C28</f>
        <v>860473163.86118424</v>
      </c>
      <c r="D7" s="4">
        <f>D9+D28</f>
        <v>893399103.06105256</v>
      </c>
    </row>
    <row r="8" spans="1:5" ht="30" customHeight="1" x14ac:dyDescent="0.25">
      <c r="A8" s="16"/>
      <c r="B8" s="20" t="s">
        <v>86</v>
      </c>
      <c r="C8" s="4">
        <v>486822463.86000001</v>
      </c>
      <c r="D8" s="4">
        <v>517172403.06</v>
      </c>
    </row>
    <row r="9" spans="1:5" ht="15" customHeight="1" x14ac:dyDescent="0.25">
      <c r="A9" s="16"/>
      <c r="B9" s="20" t="s">
        <v>70</v>
      </c>
      <c r="C9" s="4">
        <f>C10+C13+C15+C20+C24+C27</f>
        <v>827942235.52118421</v>
      </c>
      <c r="D9" s="4">
        <f>D10+D13+D15+D20+D24+D27</f>
        <v>860979025.81105256</v>
      </c>
    </row>
    <row r="10" spans="1:5" ht="15" customHeight="1" x14ac:dyDescent="0.25">
      <c r="A10" s="16" t="s">
        <v>2</v>
      </c>
      <c r="B10" s="17" t="s">
        <v>3</v>
      </c>
      <c r="C10" s="4">
        <f t="shared" ref="C10:D10" si="0">C11</f>
        <v>745195835.52118421</v>
      </c>
      <c r="D10" s="4">
        <f t="shared" si="0"/>
        <v>774160925.81105256</v>
      </c>
    </row>
    <row r="11" spans="1:5" x14ac:dyDescent="0.25">
      <c r="A11" s="21" t="s">
        <v>4</v>
      </c>
      <c r="B11" s="20" t="s">
        <v>5</v>
      </c>
      <c r="C11" s="4">
        <f>(397710285.91/38*35.5)+C12</f>
        <v>745195835.52118421</v>
      </c>
      <c r="D11" s="4">
        <f>(425957762.84/38*35.5)+D12</f>
        <v>774160925.81105256</v>
      </c>
    </row>
    <row r="12" spans="1:5" ht="15" customHeight="1" x14ac:dyDescent="0.25">
      <c r="A12" s="21"/>
      <c r="B12" s="20" t="s">
        <v>85</v>
      </c>
      <c r="C12" s="4">
        <v>373650700</v>
      </c>
      <c r="D12" s="4">
        <v>376226700</v>
      </c>
    </row>
    <row r="13" spans="1:5" ht="30" customHeight="1" x14ac:dyDescent="0.25">
      <c r="A13" s="21" t="s">
        <v>41</v>
      </c>
      <c r="B13" s="23" t="s">
        <v>42</v>
      </c>
      <c r="C13" s="4">
        <f t="shared" ref="C13:D13" si="1">C14</f>
        <v>9479000</v>
      </c>
      <c r="D13" s="4">
        <f t="shared" si="1"/>
        <v>9857000</v>
      </c>
    </row>
    <row r="14" spans="1:5" ht="30" customHeight="1" x14ac:dyDescent="0.25">
      <c r="A14" s="24" t="s">
        <v>44</v>
      </c>
      <c r="B14" s="20" t="s">
        <v>45</v>
      </c>
      <c r="C14" s="4">
        <v>9479000</v>
      </c>
      <c r="D14" s="4">
        <v>9857000</v>
      </c>
    </row>
    <row r="15" spans="1:5" s="15" customFormat="1" ht="15" customHeight="1" x14ac:dyDescent="0.25">
      <c r="A15" s="21" t="s">
        <v>6</v>
      </c>
      <c r="B15" s="22" t="s">
        <v>7</v>
      </c>
      <c r="C15" s="4">
        <f>C16+C17+C18+C19</f>
        <v>44670400</v>
      </c>
      <c r="D15" s="4">
        <f>D16+D17+D18+D19</f>
        <v>46890100</v>
      </c>
      <c r="E15" s="2"/>
    </row>
    <row r="16" spans="1:5" ht="30" customHeight="1" x14ac:dyDescent="0.25">
      <c r="A16" s="21" t="s">
        <v>60</v>
      </c>
      <c r="B16" s="20" t="s">
        <v>46</v>
      </c>
      <c r="C16" s="4">
        <v>40673500</v>
      </c>
      <c r="D16" s="4">
        <v>42813200</v>
      </c>
    </row>
    <row r="17" spans="1:5" ht="30" customHeight="1" x14ac:dyDescent="0.25">
      <c r="A17" s="21" t="s">
        <v>8</v>
      </c>
      <c r="B17" s="20" t="s">
        <v>9</v>
      </c>
      <c r="C17" s="4">
        <v>0</v>
      </c>
      <c r="D17" s="4">
        <v>0</v>
      </c>
    </row>
    <row r="18" spans="1:5" ht="15" customHeight="1" x14ac:dyDescent="0.25">
      <c r="A18" s="21" t="s">
        <v>38</v>
      </c>
      <c r="B18" s="20" t="s">
        <v>39</v>
      </c>
      <c r="C18" s="4">
        <v>0</v>
      </c>
      <c r="D18" s="4">
        <v>0</v>
      </c>
    </row>
    <row r="19" spans="1:5" ht="30" customHeight="1" x14ac:dyDescent="0.25">
      <c r="A19" s="21" t="s">
        <v>54</v>
      </c>
      <c r="B19" s="20" t="s">
        <v>43</v>
      </c>
      <c r="C19" s="4">
        <v>3996900</v>
      </c>
      <c r="D19" s="4">
        <v>4076900</v>
      </c>
    </row>
    <row r="20" spans="1:5" s="15" customFormat="1" ht="15" customHeight="1" x14ac:dyDescent="0.25">
      <c r="A20" s="21" t="s">
        <v>10</v>
      </c>
      <c r="B20" s="22" t="s">
        <v>11</v>
      </c>
      <c r="C20" s="4">
        <f t="shared" ref="C20:D20" si="2">C21+C22+C23</f>
        <v>26774000</v>
      </c>
      <c r="D20" s="4">
        <f t="shared" si="2"/>
        <v>28248000</v>
      </c>
      <c r="E20" s="2"/>
    </row>
    <row r="21" spans="1:5" s="15" customFormat="1" ht="15" customHeight="1" x14ac:dyDescent="0.25">
      <c r="A21" s="24" t="s">
        <v>61</v>
      </c>
      <c r="B21" s="20" t="s">
        <v>47</v>
      </c>
      <c r="C21" s="4">
        <v>11897000</v>
      </c>
      <c r="D21" s="4">
        <v>13134000</v>
      </c>
      <c r="E21" s="2"/>
    </row>
    <row r="22" spans="1:5" s="15" customFormat="1" ht="15" customHeight="1" x14ac:dyDescent="0.25">
      <c r="A22" s="24" t="s">
        <v>107</v>
      </c>
      <c r="B22" s="20" t="s">
        <v>105</v>
      </c>
      <c r="C22" s="4">
        <v>6113000</v>
      </c>
      <c r="D22" s="4">
        <v>6236000</v>
      </c>
      <c r="E22" s="2"/>
    </row>
    <row r="23" spans="1:5" s="15" customFormat="1" ht="15" customHeight="1" x14ac:dyDescent="0.25">
      <c r="A23" s="24" t="s">
        <v>62</v>
      </c>
      <c r="B23" s="20" t="s">
        <v>12</v>
      </c>
      <c r="C23" s="4">
        <v>8764000</v>
      </c>
      <c r="D23" s="4">
        <v>8878000</v>
      </c>
      <c r="E23" s="2"/>
    </row>
    <row r="24" spans="1:5" s="15" customFormat="1" ht="15.75" customHeight="1" x14ac:dyDescent="0.25">
      <c r="A24" s="21" t="s">
        <v>13</v>
      </c>
      <c r="B24" s="22" t="s">
        <v>81</v>
      </c>
      <c r="C24" s="4">
        <f t="shared" ref="C24:D24" si="3">C25+C26</f>
        <v>1823000</v>
      </c>
      <c r="D24" s="4">
        <f t="shared" si="3"/>
        <v>1823000</v>
      </c>
      <c r="E24" s="2"/>
    </row>
    <row r="25" spans="1:5" s="15" customFormat="1" ht="30" customHeight="1" x14ac:dyDescent="0.25">
      <c r="A25" s="21" t="s">
        <v>14</v>
      </c>
      <c r="B25" s="20" t="s">
        <v>72</v>
      </c>
      <c r="C25" s="4">
        <v>1818000</v>
      </c>
      <c r="D25" s="4">
        <v>1818000</v>
      </c>
      <c r="E25" s="2"/>
    </row>
    <row r="26" spans="1:5" s="15" customFormat="1" ht="30" customHeight="1" x14ac:dyDescent="0.25">
      <c r="A26" s="21" t="s">
        <v>15</v>
      </c>
      <c r="B26" s="20" t="s">
        <v>73</v>
      </c>
      <c r="C26" s="4">
        <v>5000</v>
      </c>
      <c r="D26" s="4">
        <v>5000</v>
      </c>
      <c r="E26" s="2"/>
    </row>
    <row r="27" spans="1:5" ht="28.5" customHeight="1" x14ac:dyDescent="0.25">
      <c r="A27" s="24" t="s">
        <v>55</v>
      </c>
      <c r="B27" s="20" t="s">
        <v>16</v>
      </c>
      <c r="C27" s="4">
        <v>0</v>
      </c>
      <c r="D27" s="4">
        <v>0</v>
      </c>
    </row>
    <row r="28" spans="1:5" ht="15" customHeight="1" x14ac:dyDescent="0.25">
      <c r="A28" s="24"/>
      <c r="B28" s="20" t="s">
        <v>71</v>
      </c>
      <c r="C28" s="4">
        <f>C29+C34+C36+C38+C42+C44+C51</f>
        <v>32530928.34</v>
      </c>
      <c r="D28" s="4">
        <f>D29+D34+D36+D38+D42+D44+D51</f>
        <v>32420077.25</v>
      </c>
    </row>
    <row r="29" spans="1:5" ht="45" customHeight="1" x14ac:dyDescent="0.25">
      <c r="A29" s="24" t="s">
        <v>17</v>
      </c>
      <c r="B29" s="20" t="s">
        <v>18</v>
      </c>
      <c r="C29" s="4">
        <f>C30+C31+C32+C33</f>
        <v>30070221.859999999</v>
      </c>
      <c r="D29" s="4">
        <f t="shared" ref="D29" si="4">D30+D31+D32+D33</f>
        <v>30170221.859999999</v>
      </c>
    </row>
    <row r="30" spans="1:5" ht="75" customHeight="1" x14ac:dyDescent="0.25">
      <c r="A30" s="24" t="s">
        <v>63</v>
      </c>
      <c r="B30" s="20" t="s">
        <v>58</v>
      </c>
      <c r="C30" s="4">
        <v>0</v>
      </c>
      <c r="D30" s="4">
        <v>0</v>
      </c>
    </row>
    <row r="31" spans="1:5" ht="90" customHeight="1" x14ac:dyDescent="0.25">
      <c r="A31" s="24" t="s">
        <v>64</v>
      </c>
      <c r="B31" s="20" t="s">
        <v>40</v>
      </c>
      <c r="C31" s="4">
        <f t="shared" ref="C31:D31" si="5">27270000+221.86</f>
        <v>27270221.859999999</v>
      </c>
      <c r="D31" s="4">
        <f t="shared" si="5"/>
        <v>27270221.859999999</v>
      </c>
    </row>
    <row r="32" spans="1:5" ht="30" customHeight="1" x14ac:dyDescent="0.25">
      <c r="A32" s="24" t="s">
        <v>65</v>
      </c>
      <c r="B32" s="20" t="s">
        <v>59</v>
      </c>
      <c r="C32" s="4">
        <v>0</v>
      </c>
      <c r="D32" s="4">
        <v>0</v>
      </c>
    </row>
    <row r="33" spans="1:5" ht="75" customHeight="1" x14ac:dyDescent="0.25">
      <c r="A33" s="24" t="s">
        <v>66</v>
      </c>
      <c r="B33" s="20" t="s">
        <v>74</v>
      </c>
      <c r="C33" s="4">
        <v>2800000</v>
      </c>
      <c r="D33" s="4">
        <v>2900000</v>
      </c>
    </row>
    <row r="34" spans="1:5" ht="30" customHeight="1" x14ac:dyDescent="0.25">
      <c r="A34" s="24" t="s">
        <v>19</v>
      </c>
      <c r="B34" s="22" t="s">
        <v>20</v>
      </c>
      <c r="C34" s="4">
        <f t="shared" ref="C34:D34" si="6">C35</f>
        <v>203570.91</v>
      </c>
      <c r="D34" s="4">
        <f t="shared" si="6"/>
        <v>203570.91</v>
      </c>
    </row>
    <row r="35" spans="1:5" ht="15" customHeight="1" x14ac:dyDescent="0.25">
      <c r="A35" s="24" t="s">
        <v>21</v>
      </c>
      <c r="B35" s="20" t="s">
        <v>22</v>
      </c>
      <c r="C35" s="4">
        <v>203570.91</v>
      </c>
      <c r="D35" s="4">
        <v>203570.91</v>
      </c>
    </row>
    <row r="36" spans="1:5" ht="30" customHeight="1" x14ac:dyDescent="0.25">
      <c r="A36" s="24" t="s">
        <v>23</v>
      </c>
      <c r="B36" s="22" t="s">
        <v>48</v>
      </c>
      <c r="C36" s="4">
        <f t="shared" ref="C36:D36" si="7">C37</f>
        <v>400000</v>
      </c>
      <c r="D36" s="4">
        <f t="shared" si="7"/>
        <v>400000</v>
      </c>
    </row>
    <row r="37" spans="1:5" ht="15" customHeight="1" x14ac:dyDescent="0.25">
      <c r="A37" s="24" t="s">
        <v>67</v>
      </c>
      <c r="B37" s="20" t="s">
        <v>82</v>
      </c>
      <c r="C37" s="4">
        <v>400000</v>
      </c>
      <c r="D37" s="4">
        <v>400000</v>
      </c>
    </row>
    <row r="38" spans="1:5" ht="30" customHeight="1" x14ac:dyDescent="0.25">
      <c r="A38" s="24" t="s">
        <v>24</v>
      </c>
      <c r="B38" s="22" t="s">
        <v>25</v>
      </c>
      <c r="C38" s="4">
        <f t="shared" ref="C38:D38" si="8">C39+C40+C41</f>
        <v>856935.57</v>
      </c>
      <c r="D38" s="4">
        <f t="shared" si="8"/>
        <v>646084.48</v>
      </c>
    </row>
    <row r="39" spans="1:5" s="27" customFormat="1" ht="15" customHeight="1" x14ac:dyDescent="0.25">
      <c r="A39" s="24" t="s">
        <v>26</v>
      </c>
      <c r="B39" s="20" t="s">
        <v>27</v>
      </c>
      <c r="C39" s="4">
        <v>150900</v>
      </c>
      <c r="D39" s="4">
        <v>42003.48</v>
      </c>
      <c r="E39" s="26"/>
    </row>
    <row r="40" spans="1:5" ht="75" customHeight="1" x14ac:dyDescent="0.25">
      <c r="A40" s="24" t="s">
        <v>109</v>
      </c>
      <c r="B40" s="20" t="s">
        <v>75</v>
      </c>
      <c r="C40" s="4">
        <v>706035.57</v>
      </c>
      <c r="D40" s="4">
        <v>604081</v>
      </c>
    </row>
    <row r="41" spans="1:5" ht="30" customHeight="1" x14ac:dyDescent="0.25">
      <c r="A41" s="24" t="s">
        <v>68</v>
      </c>
      <c r="B41" s="20" t="s">
        <v>76</v>
      </c>
      <c r="C41" s="4">
        <v>0</v>
      </c>
      <c r="D41" s="4">
        <v>0</v>
      </c>
    </row>
    <row r="42" spans="1:5" ht="15" customHeight="1" x14ac:dyDescent="0.25">
      <c r="A42" s="24" t="s">
        <v>28</v>
      </c>
      <c r="B42" s="25" t="s">
        <v>29</v>
      </c>
      <c r="C42" s="4">
        <f t="shared" ref="C42:D42" si="9">C43</f>
        <v>200</v>
      </c>
      <c r="D42" s="4">
        <f t="shared" si="9"/>
        <v>200</v>
      </c>
    </row>
    <row r="43" spans="1:5" ht="30" customHeight="1" x14ac:dyDescent="0.25">
      <c r="A43" s="24" t="s">
        <v>69</v>
      </c>
      <c r="B43" s="20" t="s">
        <v>49</v>
      </c>
      <c r="C43" s="4">
        <v>200</v>
      </c>
      <c r="D43" s="4">
        <v>200</v>
      </c>
    </row>
    <row r="44" spans="1:5" ht="15" customHeight="1" x14ac:dyDescent="0.25">
      <c r="A44" s="24" t="s">
        <v>30</v>
      </c>
      <c r="B44" s="25" t="s">
        <v>84</v>
      </c>
      <c r="C44" s="4">
        <f t="shared" ref="C44:D44" si="10">C45+C46+C47+C48+C49+C50</f>
        <v>1000000</v>
      </c>
      <c r="D44" s="4">
        <f t="shared" si="10"/>
        <v>1000000</v>
      </c>
    </row>
    <row r="45" spans="1:5" ht="30" x14ac:dyDescent="0.25">
      <c r="A45" s="24" t="s">
        <v>114</v>
      </c>
      <c r="B45" s="20" t="s">
        <v>120</v>
      </c>
      <c r="C45" s="4">
        <v>640000</v>
      </c>
      <c r="D45" s="4">
        <v>640000</v>
      </c>
    </row>
    <row r="46" spans="1:5" ht="30" customHeight="1" x14ac:dyDescent="0.25">
      <c r="A46" s="24" t="s">
        <v>115</v>
      </c>
      <c r="B46" s="20" t="s">
        <v>121</v>
      </c>
      <c r="C46" s="4">
        <v>10000</v>
      </c>
      <c r="D46" s="4">
        <v>10000</v>
      </c>
    </row>
    <row r="47" spans="1:5" ht="105.75" customHeight="1" x14ac:dyDescent="0.25">
      <c r="A47" s="24" t="s">
        <v>116</v>
      </c>
      <c r="B47" s="20" t="s">
        <v>122</v>
      </c>
      <c r="C47" s="4">
        <v>50000</v>
      </c>
      <c r="D47" s="4">
        <v>50000</v>
      </c>
    </row>
    <row r="48" spans="1:5" ht="60" x14ac:dyDescent="0.25">
      <c r="A48" s="24" t="s">
        <v>117</v>
      </c>
      <c r="B48" s="20" t="s">
        <v>123</v>
      </c>
      <c r="C48" s="4">
        <v>0</v>
      </c>
      <c r="D48" s="4">
        <v>0</v>
      </c>
    </row>
    <row r="49" spans="1:7" ht="15.75" customHeight="1" x14ac:dyDescent="0.25">
      <c r="A49" s="24" t="s">
        <v>118</v>
      </c>
      <c r="B49" s="20" t="s">
        <v>124</v>
      </c>
      <c r="C49" s="4"/>
      <c r="D49" s="4"/>
    </row>
    <row r="50" spans="1:7" x14ac:dyDescent="0.25">
      <c r="A50" s="24" t="s">
        <v>119</v>
      </c>
      <c r="B50" s="20" t="s">
        <v>125</v>
      </c>
      <c r="C50" s="4">
        <v>300000</v>
      </c>
      <c r="D50" s="4">
        <v>300000</v>
      </c>
    </row>
    <row r="51" spans="1:7" ht="15.75" customHeight="1" x14ac:dyDescent="0.25">
      <c r="A51" s="24" t="s">
        <v>56</v>
      </c>
      <c r="B51" s="22" t="s">
        <v>31</v>
      </c>
      <c r="C51" s="4">
        <v>0</v>
      </c>
      <c r="D51" s="4">
        <v>0</v>
      </c>
    </row>
    <row r="52" spans="1:7" ht="15" customHeight="1" x14ac:dyDescent="0.25">
      <c r="A52" s="24" t="s">
        <v>32</v>
      </c>
      <c r="B52" s="22" t="s">
        <v>53</v>
      </c>
      <c r="C52" s="4">
        <f>C53+C108+C109+C110+C111+C112</f>
        <v>1060103800</v>
      </c>
      <c r="D52" s="4">
        <f>D53+D108+D109+D110+D111+D112</f>
        <v>1058789900</v>
      </c>
    </row>
    <row r="53" spans="1:7" ht="45" customHeight="1" x14ac:dyDescent="0.25">
      <c r="A53" s="24" t="s">
        <v>77</v>
      </c>
      <c r="B53" s="22" t="s">
        <v>78</v>
      </c>
      <c r="C53" s="4">
        <f>C54+C56+C82+C102</f>
        <v>1060103800</v>
      </c>
      <c r="D53" s="4">
        <f>D54+D56+D82+D102</f>
        <v>1058789900</v>
      </c>
    </row>
    <row r="54" spans="1:7" ht="30" customHeight="1" x14ac:dyDescent="0.25">
      <c r="A54" s="24" t="s">
        <v>91</v>
      </c>
      <c r="B54" s="22" t="s">
        <v>87</v>
      </c>
      <c r="C54" s="4">
        <f t="shared" ref="C54:D54" si="11">C55</f>
        <v>0</v>
      </c>
      <c r="D54" s="4">
        <f t="shared" si="11"/>
        <v>0</v>
      </c>
      <c r="F54" s="28"/>
    </row>
    <row r="55" spans="1:7" ht="43.5" customHeight="1" x14ac:dyDescent="0.25">
      <c r="A55" s="24" t="s">
        <v>113</v>
      </c>
      <c r="B55" s="20" t="s">
        <v>112</v>
      </c>
      <c r="C55" s="4"/>
      <c r="D55" s="4"/>
      <c r="F55" s="28"/>
    </row>
    <row r="56" spans="1:7" ht="30" customHeight="1" x14ac:dyDescent="0.25">
      <c r="A56" s="24" t="s">
        <v>92</v>
      </c>
      <c r="B56" s="22" t="s">
        <v>83</v>
      </c>
      <c r="C56" s="4">
        <f>C57+C80</f>
        <v>209804600</v>
      </c>
      <c r="D56" s="4">
        <f>D57+D80</f>
        <v>208445500</v>
      </c>
      <c r="F56" s="28"/>
      <c r="G56" s="18"/>
    </row>
    <row r="57" spans="1:7" ht="15" customHeight="1" x14ac:dyDescent="0.25">
      <c r="A57" s="24"/>
      <c r="B57" s="20" t="s">
        <v>34</v>
      </c>
      <c r="C57" s="4">
        <f t="shared" ref="C57:D57" si="12">C59+C60+C61+C62+C63+C64+C65+C66+C67+C68+C69+C70+C71+C72+C73+C74+C75+C76+C77+C78+C79</f>
        <v>209804600</v>
      </c>
      <c r="D57" s="4">
        <f t="shared" si="12"/>
        <v>208445500</v>
      </c>
      <c r="F57" s="28"/>
      <c r="G57" s="18"/>
    </row>
    <row r="58" spans="1:7" ht="15" customHeight="1" x14ac:dyDescent="0.25">
      <c r="A58" s="24"/>
      <c r="B58" s="20" t="s">
        <v>33</v>
      </c>
      <c r="C58" s="4"/>
      <c r="D58" s="4"/>
      <c r="F58" s="28"/>
      <c r="G58" s="18"/>
    </row>
    <row r="59" spans="1:7" ht="75" customHeight="1" x14ac:dyDescent="0.25">
      <c r="A59" s="21" t="s">
        <v>94</v>
      </c>
      <c r="B59" s="20" t="s">
        <v>157</v>
      </c>
      <c r="C59" s="4"/>
      <c r="D59" s="4"/>
      <c r="F59" s="28"/>
      <c r="G59" s="18"/>
    </row>
    <row r="60" spans="1:7" ht="120" customHeight="1" x14ac:dyDescent="0.25">
      <c r="A60" s="24" t="s">
        <v>93</v>
      </c>
      <c r="B60" s="20" t="s">
        <v>130</v>
      </c>
      <c r="C60" s="4">
        <v>3722000</v>
      </c>
      <c r="D60" s="4">
        <v>3722000</v>
      </c>
      <c r="F60" s="28"/>
      <c r="G60" s="18"/>
    </row>
    <row r="61" spans="1:7" ht="75" customHeight="1" x14ac:dyDescent="0.25">
      <c r="A61" s="24" t="s">
        <v>93</v>
      </c>
      <c r="B61" s="20" t="s">
        <v>144</v>
      </c>
      <c r="C61" s="4">
        <v>101061700</v>
      </c>
      <c r="D61" s="4">
        <v>98287200</v>
      </c>
      <c r="F61" s="28"/>
      <c r="G61" s="18"/>
    </row>
    <row r="62" spans="1:7" ht="91.5" customHeight="1" x14ac:dyDescent="0.25">
      <c r="A62" s="24" t="s">
        <v>106</v>
      </c>
      <c r="B62" s="20" t="s">
        <v>155</v>
      </c>
      <c r="C62" s="4">
        <v>12186700</v>
      </c>
      <c r="D62" s="4">
        <v>12186700</v>
      </c>
      <c r="F62" s="28"/>
      <c r="G62" s="18"/>
    </row>
    <row r="63" spans="1:7" ht="75" customHeight="1" x14ac:dyDescent="0.25">
      <c r="A63" s="24" t="s">
        <v>93</v>
      </c>
      <c r="B63" s="20" t="s">
        <v>131</v>
      </c>
      <c r="C63" s="4">
        <v>51400</v>
      </c>
      <c r="D63" s="4">
        <v>51100</v>
      </c>
      <c r="F63" s="28"/>
    </row>
    <row r="64" spans="1:7" ht="75" customHeight="1" x14ac:dyDescent="0.25">
      <c r="A64" s="21" t="s">
        <v>93</v>
      </c>
      <c r="B64" s="20" t="s">
        <v>159</v>
      </c>
      <c r="C64" s="4">
        <v>308400</v>
      </c>
      <c r="D64" s="4">
        <v>309200</v>
      </c>
      <c r="F64" s="28"/>
    </row>
    <row r="65" spans="1:6" s="30" customFormat="1" ht="92.25" customHeight="1" x14ac:dyDescent="0.25">
      <c r="A65" s="21" t="s">
        <v>108</v>
      </c>
      <c r="B65" s="20" t="s">
        <v>160</v>
      </c>
      <c r="C65" s="4">
        <v>5576500</v>
      </c>
      <c r="D65" s="4">
        <v>6453900</v>
      </c>
      <c r="E65" s="29"/>
      <c r="F65" s="28"/>
    </row>
    <row r="66" spans="1:6" s="30" customFormat="1" ht="90" customHeight="1" x14ac:dyDescent="0.25">
      <c r="A66" s="34" t="s">
        <v>111</v>
      </c>
      <c r="B66" s="20" t="s">
        <v>133</v>
      </c>
      <c r="C66" s="4">
        <v>1538000</v>
      </c>
      <c r="D66" s="4">
        <v>1538000</v>
      </c>
      <c r="E66" s="29"/>
      <c r="F66" s="28"/>
    </row>
    <row r="67" spans="1:6" s="30" customFormat="1" ht="75" customHeight="1" x14ac:dyDescent="0.25">
      <c r="A67" s="34" t="s">
        <v>111</v>
      </c>
      <c r="B67" s="20" t="s">
        <v>134</v>
      </c>
      <c r="C67" s="4">
        <v>21010200</v>
      </c>
      <c r="D67" s="4">
        <v>21010200</v>
      </c>
      <c r="E67" s="29"/>
      <c r="F67" s="28"/>
    </row>
    <row r="68" spans="1:6" s="30" customFormat="1" ht="90" customHeight="1" x14ac:dyDescent="0.25">
      <c r="A68" s="34" t="s">
        <v>111</v>
      </c>
      <c r="B68" s="20" t="s">
        <v>161</v>
      </c>
      <c r="C68" s="4">
        <v>1908600</v>
      </c>
      <c r="D68" s="4">
        <v>1908600</v>
      </c>
      <c r="E68" s="29"/>
      <c r="F68" s="28"/>
    </row>
    <row r="69" spans="1:6" s="30" customFormat="1" ht="97.5" customHeight="1" x14ac:dyDescent="0.25">
      <c r="A69" s="34" t="s">
        <v>126</v>
      </c>
      <c r="B69" s="20" t="s">
        <v>162</v>
      </c>
      <c r="C69" s="4">
        <v>472600</v>
      </c>
      <c r="D69" s="4">
        <v>472600</v>
      </c>
      <c r="E69" s="29"/>
      <c r="F69" s="28"/>
    </row>
    <row r="70" spans="1:6" s="36" customFormat="1" ht="90" customHeight="1" x14ac:dyDescent="0.25">
      <c r="A70" s="34" t="s">
        <v>148</v>
      </c>
      <c r="B70" s="20" t="s">
        <v>132</v>
      </c>
      <c r="C70" s="4">
        <v>6858400</v>
      </c>
      <c r="D70" s="4">
        <v>6858400</v>
      </c>
      <c r="E70" s="35"/>
      <c r="F70" s="28"/>
    </row>
    <row r="71" spans="1:6" s="36" customFormat="1" ht="75" customHeight="1" x14ac:dyDescent="0.25">
      <c r="A71" s="34" t="s">
        <v>111</v>
      </c>
      <c r="B71" s="20" t="s">
        <v>163</v>
      </c>
      <c r="C71" s="4"/>
      <c r="D71" s="4"/>
      <c r="E71" s="35"/>
      <c r="F71" s="28"/>
    </row>
    <row r="72" spans="1:6" s="36" customFormat="1" ht="93" customHeight="1" x14ac:dyDescent="0.25">
      <c r="A72" s="34" t="s">
        <v>129</v>
      </c>
      <c r="B72" s="20" t="s">
        <v>145</v>
      </c>
      <c r="C72" s="4">
        <v>10542400</v>
      </c>
      <c r="D72" s="4">
        <v>10542400</v>
      </c>
      <c r="E72" s="35"/>
      <c r="F72" s="28"/>
    </row>
    <row r="73" spans="1:6" s="36" customFormat="1" ht="92.25" customHeight="1" x14ac:dyDescent="0.25">
      <c r="A73" s="34" t="s">
        <v>149</v>
      </c>
      <c r="B73" s="20" t="s">
        <v>154</v>
      </c>
      <c r="C73" s="4">
        <v>42500</v>
      </c>
      <c r="D73" s="4">
        <v>42500</v>
      </c>
      <c r="E73" s="35"/>
      <c r="F73" s="28"/>
    </row>
    <row r="74" spans="1:6" s="36" customFormat="1" ht="90" x14ac:dyDescent="0.25">
      <c r="A74" s="34" t="s">
        <v>111</v>
      </c>
      <c r="B74" s="20" t="s">
        <v>158</v>
      </c>
      <c r="C74" s="4">
        <v>3197700</v>
      </c>
      <c r="D74" s="4">
        <v>3197700</v>
      </c>
      <c r="E74" s="35"/>
      <c r="F74" s="28"/>
    </row>
    <row r="75" spans="1:6" s="36" customFormat="1" ht="106.5" customHeight="1" x14ac:dyDescent="0.25">
      <c r="A75" s="34" t="s">
        <v>152</v>
      </c>
      <c r="B75" s="20" t="s">
        <v>164</v>
      </c>
      <c r="C75" s="4"/>
      <c r="D75" s="4"/>
      <c r="E75" s="35"/>
      <c r="F75" s="28"/>
    </row>
    <row r="76" spans="1:6" s="36" customFormat="1" ht="120" x14ac:dyDescent="0.25">
      <c r="A76" s="34" t="s">
        <v>152</v>
      </c>
      <c r="B76" s="20" t="s">
        <v>135</v>
      </c>
      <c r="C76" s="4">
        <v>35355000</v>
      </c>
      <c r="D76" s="4">
        <v>35355000</v>
      </c>
      <c r="E76" s="35"/>
      <c r="F76" s="28"/>
    </row>
    <row r="77" spans="1:6" s="36" customFormat="1" ht="108.75" customHeight="1" x14ac:dyDescent="0.25">
      <c r="A77" s="34" t="s">
        <v>152</v>
      </c>
      <c r="B77" s="20" t="s">
        <v>165</v>
      </c>
      <c r="C77" s="4"/>
      <c r="D77" s="4"/>
      <c r="E77" s="35"/>
      <c r="F77" s="28"/>
    </row>
    <row r="78" spans="1:6" s="36" customFormat="1" ht="150" x14ac:dyDescent="0.25">
      <c r="A78" s="34" t="s">
        <v>152</v>
      </c>
      <c r="B78" s="20" t="s">
        <v>166</v>
      </c>
      <c r="C78" s="4">
        <v>5972500</v>
      </c>
      <c r="D78" s="4">
        <v>6510000</v>
      </c>
      <c r="E78" s="35"/>
      <c r="F78" s="28"/>
    </row>
    <row r="79" spans="1:6" s="36" customFormat="1" ht="90" x14ac:dyDescent="0.25">
      <c r="A79" s="34" t="s">
        <v>152</v>
      </c>
      <c r="B79" s="20" t="s">
        <v>153</v>
      </c>
      <c r="C79" s="4"/>
      <c r="D79" s="4"/>
      <c r="E79" s="35"/>
      <c r="F79" s="28"/>
    </row>
    <row r="80" spans="1:6" ht="15" customHeight="1" x14ac:dyDescent="0.25">
      <c r="A80" s="25"/>
      <c r="B80" s="20" t="s">
        <v>35</v>
      </c>
      <c r="C80" s="4">
        <f>G80</f>
        <v>0</v>
      </c>
      <c r="D80" s="4">
        <f>H80</f>
        <v>0</v>
      </c>
      <c r="F80" s="28"/>
    </row>
    <row r="81" spans="1:6" ht="15" customHeight="1" x14ac:dyDescent="0.25">
      <c r="A81" s="24"/>
      <c r="B81" s="20" t="s">
        <v>33</v>
      </c>
      <c r="C81" s="4"/>
      <c r="D81" s="4"/>
      <c r="F81" s="28"/>
    </row>
    <row r="82" spans="1:6" ht="30" customHeight="1" x14ac:dyDescent="0.25">
      <c r="A82" s="25" t="s">
        <v>95</v>
      </c>
      <c r="B82" s="22" t="s">
        <v>88</v>
      </c>
      <c r="C82" s="4">
        <f>C83+C98</f>
        <v>846443300</v>
      </c>
      <c r="D82" s="4">
        <f>D83+D98</f>
        <v>846540500</v>
      </c>
      <c r="F82" s="28"/>
    </row>
    <row r="83" spans="1:6" ht="15" customHeight="1" x14ac:dyDescent="0.25">
      <c r="A83" s="38"/>
      <c r="B83" s="20" t="s">
        <v>34</v>
      </c>
      <c r="C83" s="4">
        <f t="shared" ref="C83:D83" si="13">C85+C86+C87+C88+C89+C90+C91+C92+C93+C94+C95+C96+C97</f>
        <v>843717200</v>
      </c>
      <c r="D83" s="4">
        <f t="shared" si="13"/>
        <v>843723100</v>
      </c>
      <c r="F83" s="28"/>
    </row>
    <row r="84" spans="1:6" ht="15" customHeight="1" x14ac:dyDescent="0.25">
      <c r="A84" s="25"/>
      <c r="B84" s="20" t="s">
        <v>33</v>
      </c>
      <c r="C84" s="4"/>
      <c r="D84" s="4"/>
      <c r="F84" s="28"/>
    </row>
    <row r="85" spans="1:6" ht="129.75" customHeight="1" x14ac:dyDescent="0.25">
      <c r="A85" s="21" t="s">
        <v>96</v>
      </c>
      <c r="B85" s="20" t="s">
        <v>167</v>
      </c>
      <c r="C85" s="4">
        <v>759898200</v>
      </c>
      <c r="D85" s="4">
        <v>759898200</v>
      </c>
      <c r="F85" s="28"/>
    </row>
    <row r="86" spans="1:6" ht="122.25" customHeight="1" x14ac:dyDescent="0.25">
      <c r="A86" s="24" t="s">
        <v>96</v>
      </c>
      <c r="B86" s="20" t="s">
        <v>168</v>
      </c>
      <c r="C86" s="4">
        <v>55308800</v>
      </c>
      <c r="D86" s="4">
        <v>55308800</v>
      </c>
      <c r="F86" s="28"/>
    </row>
    <row r="87" spans="1:6" ht="120" customHeight="1" x14ac:dyDescent="0.25">
      <c r="A87" s="24" t="s">
        <v>96</v>
      </c>
      <c r="B87" s="20" t="s">
        <v>146</v>
      </c>
      <c r="C87" s="4">
        <v>147800</v>
      </c>
      <c r="D87" s="4">
        <v>147800</v>
      </c>
      <c r="F87" s="28"/>
    </row>
    <row r="88" spans="1:6" ht="80.25" customHeight="1" x14ac:dyDescent="0.25">
      <c r="A88" s="24" t="s">
        <v>96</v>
      </c>
      <c r="B88" s="20" t="s">
        <v>147</v>
      </c>
      <c r="C88" s="4">
        <v>1960700</v>
      </c>
      <c r="D88" s="4">
        <v>1960700</v>
      </c>
      <c r="F88" s="28"/>
    </row>
    <row r="89" spans="1:6" ht="166.5" customHeight="1" x14ac:dyDescent="0.25">
      <c r="A89" s="24" t="s">
        <v>96</v>
      </c>
      <c r="B89" s="20" t="s">
        <v>136</v>
      </c>
      <c r="C89" s="4">
        <v>1142300</v>
      </c>
      <c r="D89" s="4">
        <v>1142300</v>
      </c>
      <c r="F89" s="28"/>
    </row>
    <row r="90" spans="1:6" ht="105" customHeight="1" x14ac:dyDescent="0.25">
      <c r="A90" s="24" t="s">
        <v>96</v>
      </c>
      <c r="B90" s="20" t="s">
        <v>137</v>
      </c>
      <c r="C90" s="4">
        <v>325200</v>
      </c>
      <c r="D90" s="4">
        <v>331100</v>
      </c>
      <c r="F90" s="28"/>
    </row>
    <row r="91" spans="1:6" ht="75" customHeight="1" x14ac:dyDescent="0.25">
      <c r="A91" s="24" t="s">
        <v>96</v>
      </c>
      <c r="B91" s="20" t="s">
        <v>138</v>
      </c>
      <c r="C91" s="4">
        <v>7978900</v>
      </c>
      <c r="D91" s="4">
        <v>7978900</v>
      </c>
      <c r="F91" s="28"/>
    </row>
    <row r="92" spans="1:6" ht="168" customHeight="1" x14ac:dyDescent="0.25">
      <c r="A92" s="24" t="s">
        <v>96</v>
      </c>
      <c r="B92" s="20" t="s">
        <v>139</v>
      </c>
      <c r="C92" s="4">
        <v>3500</v>
      </c>
      <c r="D92" s="4">
        <v>3500</v>
      </c>
      <c r="F92" s="28"/>
    </row>
    <row r="93" spans="1:6" ht="105" customHeight="1" x14ac:dyDescent="0.25">
      <c r="A93" s="24" t="s">
        <v>96</v>
      </c>
      <c r="B93" s="20" t="s">
        <v>140</v>
      </c>
      <c r="C93" s="4">
        <v>4965600</v>
      </c>
      <c r="D93" s="4">
        <v>4965600</v>
      </c>
      <c r="F93" s="28"/>
    </row>
    <row r="94" spans="1:6" ht="90" customHeight="1" x14ac:dyDescent="0.25">
      <c r="A94" s="24" t="s">
        <v>96</v>
      </c>
      <c r="B94" s="20" t="s">
        <v>141</v>
      </c>
      <c r="C94" s="4">
        <v>88300</v>
      </c>
      <c r="D94" s="4">
        <v>88300</v>
      </c>
      <c r="F94" s="28"/>
    </row>
    <row r="95" spans="1:6" ht="105" customHeight="1" x14ac:dyDescent="0.25">
      <c r="A95" s="24" t="s">
        <v>96</v>
      </c>
      <c r="B95" s="20" t="s">
        <v>169</v>
      </c>
      <c r="C95" s="4">
        <v>451800</v>
      </c>
      <c r="D95" s="4">
        <v>451800</v>
      </c>
      <c r="F95" s="28"/>
    </row>
    <row r="96" spans="1:6" ht="122.25" customHeight="1" x14ac:dyDescent="0.25">
      <c r="A96" s="21" t="s">
        <v>97</v>
      </c>
      <c r="B96" s="20" t="s">
        <v>170</v>
      </c>
      <c r="C96" s="4">
        <v>9757000</v>
      </c>
      <c r="D96" s="4">
        <v>9757000</v>
      </c>
      <c r="F96" s="28"/>
    </row>
    <row r="97" spans="1:6" ht="135.75" customHeight="1" x14ac:dyDescent="0.25">
      <c r="A97" s="24" t="s">
        <v>98</v>
      </c>
      <c r="B97" s="20" t="s">
        <v>142</v>
      </c>
      <c r="C97" s="4">
        <v>1689100</v>
      </c>
      <c r="D97" s="4">
        <v>1689100</v>
      </c>
      <c r="F97" s="28"/>
    </row>
    <row r="98" spans="1:6" ht="15" customHeight="1" x14ac:dyDescent="0.25">
      <c r="A98" s="34"/>
      <c r="B98" s="20" t="s">
        <v>35</v>
      </c>
      <c r="C98" s="4">
        <f t="shared" ref="C98:D98" si="14">C100+C101</f>
        <v>2726100</v>
      </c>
      <c r="D98" s="4">
        <f t="shared" si="14"/>
        <v>2817400</v>
      </c>
      <c r="F98" s="28"/>
    </row>
    <row r="99" spans="1:6" ht="15" customHeight="1" x14ac:dyDescent="0.25">
      <c r="A99" s="25"/>
      <c r="B99" s="20" t="s">
        <v>33</v>
      </c>
      <c r="C99" s="4"/>
      <c r="D99" s="4"/>
      <c r="F99" s="28"/>
    </row>
    <row r="100" spans="1:6" ht="105" customHeight="1" x14ac:dyDescent="0.25">
      <c r="A100" s="24" t="s">
        <v>110</v>
      </c>
      <c r="B100" s="20" t="s">
        <v>143</v>
      </c>
      <c r="C100" s="4">
        <v>15300</v>
      </c>
      <c r="D100" s="4">
        <v>2900</v>
      </c>
      <c r="F100" s="28"/>
    </row>
    <row r="101" spans="1:6" ht="105" customHeight="1" x14ac:dyDescent="0.25">
      <c r="A101" s="25" t="s">
        <v>150</v>
      </c>
      <c r="B101" s="20" t="s">
        <v>171</v>
      </c>
      <c r="C101" s="4">
        <v>2710800</v>
      </c>
      <c r="D101" s="4">
        <v>2814500</v>
      </c>
      <c r="F101" s="28"/>
    </row>
    <row r="102" spans="1:6" ht="15" customHeight="1" x14ac:dyDescent="0.25">
      <c r="A102" s="25" t="s">
        <v>99</v>
      </c>
      <c r="B102" s="25" t="s">
        <v>52</v>
      </c>
      <c r="C102" s="4">
        <f>C103+C106</f>
        <v>3855900</v>
      </c>
      <c r="D102" s="4">
        <f>D103+D106</f>
        <v>3803900</v>
      </c>
      <c r="F102" s="28"/>
    </row>
    <row r="103" spans="1:6" ht="15" customHeight="1" x14ac:dyDescent="0.25">
      <c r="A103" s="24"/>
      <c r="B103" s="37" t="s">
        <v>34</v>
      </c>
      <c r="C103" s="4">
        <f t="shared" ref="C103:D103" si="15">C105</f>
        <v>3855900</v>
      </c>
      <c r="D103" s="4">
        <f t="shared" si="15"/>
        <v>3803900</v>
      </c>
      <c r="F103" s="28"/>
    </row>
    <row r="104" spans="1:6" ht="15" customHeight="1" x14ac:dyDescent="0.25">
      <c r="A104" s="24"/>
      <c r="B104" s="37" t="s">
        <v>33</v>
      </c>
      <c r="C104" s="4"/>
      <c r="D104" s="4"/>
      <c r="F104" s="28"/>
    </row>
    <row r="105" spans="1:6" ht="90" customHeight="1" x14ac:dyDescent="0.25">
      <c r="A105" s="24" t="s">
        <v>100</v>
      </c>
      <c r="B105" s="20" t="s">
        <v>156</v>
      </c>
      <c r="C105" s="4">
        <v>3855900</v>
      </c>
      <c r="D105" s="4">
        <v>3803900</v>
      </c>
      <c r="F105" s="28"/>
    </row>
    <row r="106" spans="1:6" ht="15" customHeight="1" x14ac:dyDescent="0.25">
      <c r="A106" s="22"/>
      <c r="B106" s="20" t="s">
        <v>35</v>
      </c>
      <c r="C106" s="4">
        <f t="shared" ref="C106:D106" si="16">C107</f>
        <v>0</v>
      </c>
      <c r="D106" s="4">
        <f t="shared" si="16"/>
        <v>0</v>
      </c>
      <c r="F106" s="28"/>
    </row>
    <row r="107" spans="1:6" ht="15" customHeight="1" x14ac:dyDescent="0.25">
      <c r="A107" s="22"/>
      <c r="B107" s="20" t="s">
        <v>33</v>
      </c>
      <c r="C107" s="4"/>
      <c r="D107" s="4"/>
      <c r="F107" s="28"/>
    </row>
    <row r="108" spans="1:6" ht="30" customHeight="1" x14ac:dyDescent="0.25">
      <c r="A108" s="25" t="s">
        <v>101</v>
      </c>
      <c r="B108" s="20" t="s">
        <v>102</v>
      </c>
      <c r="C108" s="4">
        <v>0</v>
      </c>
      <c r="D108" s="4">
        <v>0</v>
      </c>
      <c r="F108" s="28"/>
    </row>
    <row r="109" spans="1:6" ht="30" customHeight="1" x14ac:dyDescent="0.25">
      <c r="A109" s="25" t="s">
        <v>103</v>
      </c>
      <c r="B109" s="20" t="s">
        <v>104</v>
      </c>
      <c r="C109" s="4">
        <v>0</v>
      </c>
      <c r="D109" s="4">
        <v>0</v>
      </c>
      <c r="F109" s="28"/>
    </row>
    <row r="110" spans="1:6" ht="15" customHeight="1" x14ac:dyDescent="0.25">
      <c r="A110" s="25" t="s">
        <v>57</v>
      </c>
      <c r="B110" s="20" t="s">
        <v>36</v>
      </c>
      <c r="C110" s="4">
        <v>0</v>
      </c>
      <c r="D110" s="4">
        <v>0</v>
      </c>
      <c r="F110" s="28"/>
    </row>
    <row r="111" spans="1:6" ht="87.75" customHeight="1" x14ac:dyDescent="0.25">
      <c r="A111" s="25" t="s">
        <v>89</v>
      </c>
      <c r="B111" s="20" t="s">
        <v>90</v>
      </c>
      <c r="C111" s="4">
        <v>0</v>
      </c>
      <c r="D111" s="4">
        <v>0</v>
      </c>
      <c r="F111" s="28"/>
    </row>
    <row r="112" spans="1:6" ht="45" customHeight="1" x14ac:dyDescent="0.25">
      <c r="A112" s="25" t="s">
        <v>50</v>
      </c>
      <c r="B112" s="20" t="s">
        <v>51</v>
      </c>
      <c r="C112" s="4">
        <v>0</v>
      </c>
      <c r="D112" s="4">
        <v>0</v>
      </c>
      <c r="F112" s="28"/>
    </row>
    <row r="113" spans="1:6" ht="15" customHeight="1" x14ac:dyDescent="0.25">
      <c r="A113" s="40" t="s">
        <v>37</v>
      </c>
      <c r="B113" s="41"/>
      <c r="C113" s="4">
        <f>C52+C7</f>
        <v>1920576963.8611841</v>
      </c>
      <c r="D113" s="4">
        <f>D52+D7</f>
        <v>1952189003.0610526</v>
      </c>
      <c r="F113" s="28"/>
    </row>
    <row r="115" spans="1:6" x14ac:dyDescent="0.25">
      <c r="C115" s="2"/>
    </row>
    <row r="117" spans="1:6" x14ac:dyDescent="0.25">
      <c r="C117" s="33"/>
      <c r="D117" s="33"/>
    </row>
    <row r="120" spans="1:6" x14ac:dyDescent="0.25">
      <c r="C120" s="32"/>
      <c r="D120" s="32"/>
    </row>
  </sheetData>
  <mergeCells count="3">
    <mergeCell ref="A3:D3"/>
    <mergeCell ref="A113:B113"/>
    <mergeCell ref="C1:D1"/>
  </mergeCells>
  <printOptions horizontalCentered="1"/>
  <pageMargins left="1.3779527559055118" right="0.39370078740157483" top="0.39370078740157483" bottom="0.78740157480314965" header="0" footer="0"/>
  <pageSetup paperSize="9" scale="63" firstPageNumber="16" fitToHeight="0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1.1</vt:lpstr>
      <vt:lpstr>'Приложение 1.1'!Заголовки_для_печати</vt:lpstr>
      <vt:lpstr>'Приложение 1.1'!Область_печати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Диана А</cp:lastModifiedBy>
  <cp:lastPrinted>2024-11-01T06:21:46Z</cp:lastPrinted>
  <dcterms:created xsi:type="dcterms:W3CDTF">2009-01-12T03:44:46Z</dcterms:created>
  <dcterms:modified xsi:type="dcterms:W3CDTF">2024-11-01T06:21:54Z</dcterms:modified>
</cp:coreProperties>
</file>