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60" windowWidth="29040" windowHeight="1566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3'!$4:$7</definedName>
    <definedName name="_xlnm.Print_Titles" localSheetId="4">'Таблица 4'!$4:$6</definedName>
    <definedName name="_xlnm.Print_Area" localSheetId="6">'Таблица 6'!$A$1:$L$11</definedName>
    <definedName name="_xlnm.Print_Area" localSheetId="7">'Таблица 7'!$A$1:$F$7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2" l="1"/>
  <c r="B41" i="11"/>
  <c r="H39" i="11" l="1"/>
  <c r="H40" i="11"/>
  <c r="H41" i="11"/>
  <c r="H42" i="11"/>
  <c r="H45" i="11"/>
  <c r="H46" i="11"/>
  <c r="H47" i="11"/>
  <c r="H48" i="11"/>
  <c r="H36" i="11"/>
  <c r="H22" i="11"/>
  <c r="H23" i="11"/>
  <c r="H24" i="11"/>
  <c r="H25" i="11"/>
  <c r="H27" i="11"/>
  <c r="H28" i="11"/>
  <c r="H29" i="11"/>
  <c r="H30" i="11"/>
  <c r="H33" i="11"/>
  <c r="H35" i="11"/>
  <c r="H21" i="11"/>
  <c r="L30" i="16" l="1"/>
  <c r="K30" i="16"/>
  <c r="J30" i="16"/>
  <c r="I30" i="16"/>
  <c r="H30" i="16"/>
  <c r="L29" i="16"/>
  <c r="K29" i="16"/>
  <c r="J29" i="16"/>
  <c r="I29" i="16"/>
  <c r="I26" i="16" s="1"/>
  <c r="H29" i="16"/>
  <c r="L28" i="16"/>
  <c r="K28" i="16"/>
  <c r="J28" i="16"/>
  <c r="I28" i="16"/>
  <c r="H28" i="16"/>
  <c r="L27" i="16"/>
  <c r="K27" i="16"/>
  <c r="K26" i="16" s="1"/>
  <c r="J27" i="16"/>
  <c r="I27" i="16"/>
  <c r="H27" i="16"/>
  <c r="L26" i="16"/>
  <c r="H26" i="16"/>
  <c r="L31" i="16"/>
  <c r="K31" i="16"/>
  <c r="J31" i="16"/>
  <c r="I31" i="16"/>
  <c r="H31" i="16"/>
  <c r="F31" i="16"/>
  <c r="J26" i="16" l="1"/>
  <c r="C19" i="11"/>
  <c r="D19" i="11"/>
  <c r="E19" i="11"/>
  <c r="F19" i="11"/>
  <c r="G19" i="11"/>
  <c r="B19" i="11"/>
  <c r="H19" i="11" s="1"/>
  <c r="B15" i="11" l="1"/>
  <c r="H16" i="11"/>
  <c r="H17" i="11"/>
  <c r="C36" i="11"/>
  <c r="C12" i="11" s="1"/>
  <c r="D36" i="11"/>
  <c r="D12" i="11" s="1"/>
  <c r="E36" i="11"/>
  <c r="F36" i="11"/>
  <c r="F12" i="11" s="1"/>
  <c r="G36" i="11"/>
  <c r="G12" i="11" s="1"/>
  <c r="C11" i="11"/>
  <c r="D11" i="11"/>
  <c r="E11" i="11"/>
  <c r="F11" i="11"/>
  <c r="G11" i="11"/>
  <c r="C10" i="11"/>
  <c r="D10" i="11"/>
  <c r="E34" i="11"/>
  <c r="E10" i="11" s="1"/>
  <c r="F34" i="11"/>
  <c r="F10" i="11" s="1"/>
  <c r="G34" i="11"/>
  <c r="G10" i="11" s="1"/>
  <c r="C33" i="11"/>
  <c r="D33" i="11"/>
  <c r="E33" i="11"/>
  <c r="F33" i="11"/>
  <c r="G33" i="11"/>
  <c r="B36" i="11"/>
  <c r="B33" i="11"/>
  <c r="B18" i="11"/>
  <c r="C15" i="11"/>
  <c r="D15" i="11"/>
  <c r="E15" i="11"/>
  <c r="F15" i="11"/>
  <c r="G15" i="11"/>
  <c r="H34" i="11" l="1"/>
  <c r="I16" i="12"/>
  <c r="B12" i="11"/>
  <c r="H18" i="11"/>
  <c r="F13" i="11"/>
  <c r="F9" i="11"/>
  <c r="C13" i="11"/>
  <c r="C9" i="11"/>
  <c r="C7" i="11" s="1"/>
  <c r="D9" i="11"/>
  <c r="D7" i="11" s="1"/>
  <c r="D13" i="11"/>
  <c r="B11" i="11"/>
  <c r="E9" i="11"/>
  <c r="E13" i="11"/>
  <c r="B10" i="11"/>
  <c r="H10" i="11" s="1"/>
  <c r="E31" i="11"/>
  <c r="E12" i="11"/>
  <c r="B31" i="11"/>
  <c r="G13" i="11"/>
  <c r="G9" i="11"/>
  <c r="G7" i="11" s="1"/>
  <c r="B9" i="11"/>
  <c r="B13" i="11"/>
  <c r="H13" i="11" s="1"/>
  <c r="G31" i="11"/>
  <c r="C31" i="11"/>
  <c r="F7" i="11"/>
  <c r="D31" i="11"/>
  <c r="F31" i="11"/>
  <c r="H11" i="11" l="1"/>
  <c r="E16" i="12"/>
  <c r="E13" i="12" s="1"/>
  <c r="H31" i="11"/>
  <c r="H9" i="11"/>
  <c r="E7" i="11"/>
  <c r="H12" i="11"/>
  <c r="B7" i="11"/>
  <c r="I19" i="16"/>
  <c r="J19" i="16"/>
  <c r="K19" i="16"/>
  <c r="L19" i="16"/>
  <c r="H19" i="16"/>
  <c r="I15" i="16"/>
  <c r="I9" i="16" s="1"/>
  <c r="J15" i="16"/>
  <c r="J9" i="16" s="1"/>
  <c r="K15" i="16"/>
  <c r="K9" i="16" s="1"/>
  <c r="L15" i="16"/>
  <c r="L9" i="16" s="1"/>
  <c r="H15" i="16"/>
  <c r="H9" i="16" s="1"/>
  <c r="I16" i="16"/>
  <c r="I10" i="16" s="1"/>
  <c r="J16" i="16"/>
  <c r="J10" i="16" s="1"/>
  <c r="K16" i="16"/>
  <c r="K10" i="16" s="1"/>
  <c r="L16" i="16"/>
  <c r="L10" i="16" s="1"/>
  <c r="H16" i="16"/>
  <c r="H10" i="16" s="1"/>
  <c r="I17" i="16"/>
  <c r="I11" i="16" s="1"/>
  <c r="J17" i="16"/>
  <c r="J11" i="16" s="1"/>
  <c r="K17" i="16"/>
  <c r="K11" i="16" s="1"/>
  <c r="L17" i="16"/>
  <c r="L11" i="16" s="1"/>
  <c r="H17" i="16"/>
  <c r="H11" i="16" s="1"/>
  <c r="I18" i="16"/>
  <c r="I12" i="16" s="1"/>
  <c r="J18" i="16"/>
  <c r="J12" i="16" s="1"/>
  <c r="K18" i="16"/>
  <c r="K12" i="16" s="1"/>
  <c r="L18" i="16"/>
  <c r="L12" i="16" s="1"/>
  <c r="H18" i="16"/>
  <c r="H12" i="16" s="1"/>
  <c r="H7" i="11" l="1"/>
  <c r="H8" i="16"/>
  <c r="I8" i="16"/>
  <c r="K8" i="16"/>
  <c r="H14" i="16"/>
  <c r="I14" i="16"/>
  <c r="K14" i="16"/>
  <c r="L14" i="16"/>
  <c r="J14" i="16"/>
  <c r="L8" i="16"/>
  <c r="J8" i="16"/>
  <c r="G37" i="11"/>
  <c r="F37" i="11"/>
  <c r="E37" i="11"/>
  <c r="D37" i="11"/>
  <c r="C37" i="11"/>
  <c r="B37" i="11"/>
  <c r="B43" i="11"/>
  <c r="C43" i="11"/>
  <c r="D43" i="11"/>
  <c r="E43" i="11"/>
  <c r="F43" i="11"/>
  <c r="G43" i="11"/>
  <c r="H37" i="11" l="1"/>
  <c r="H43" i="11"/>
  <c r="D17" i="12"/>
  <c r="G25" i="11" l="1"/>
  <c r="F25" i="11"/>
  <c r="E25" i="11"/>
  <c r="D25" i="11"/>
  <c r="C25" i="11"/>
  <c r="B25" i="11"/>
  <c r="H16" i="12"/>
  <c r="G16" i="12"/>
  <c r="F16" i="12"/>
  <c r="F15" i="12"/>
  <c r="H14" i="12"/>
  <c r="G14" i="12"/>
  <c r="E14" i="12"/>
  <c r="I13" i="12"/>
  <c r="G15" i="12" l="1"/>
  <c r="G13" i="12" s="1"/>
  <c r="D16" i="12"/>
  <c r="F14" i="12"/>
  <c r="F13" i="12" s="1"/>
  <c r="H15" i="12"/>
  <c r="H13" i="12" s="1"/>
  <c r="D14" i="12" l="1"/>
  <c r="D15" i="12"/>
  <c r="D13" i="12" l="1"/>
</calcChain>
</file>

<file path=xl/sharedStrings.xml><?xml version="1.0" encoding="utf-8"?>
<sst xmlns="http://schemas.openxmlformats.org/spreadsheetml/2006/main" count="451" uniqueCount="216">
  <si>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</si>
  <si>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</si>
  <si>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</si>
  <si>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</si>
  <si>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</si>
  <si>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</si>
  <si>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</si>
  <si>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</si>
  <si>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</si>
  <si>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</si>
  <si>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</si>
  <si>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</si>
  <si>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</si>
  <si>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</si>
  <si>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</si>
  <si>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</si>
  <si>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</si>
  <si>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</si>
  <si>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</si>
  <si>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</si>
  <si>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</si>
  <si>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</si>
  <si>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</si>
  <si>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</si>
  <si>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</si>
  <si>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</si>
  <si>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</si>
  <si>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</si>
  <si>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</si>
  <si>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</si>
  <si>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</si>
  <si>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</si>
  <si>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</si>
  <si>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</si>
  <si>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</si>
  <si>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</si>
  <si>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</si>
  <si>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</si>
  <si>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</si>
  <si>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</si>
  <si>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</si>
  <si>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</si>
  <si>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</si>
  <si>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</si>
  <si>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</si>
  <si>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</si>
  <si>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</si>
  <si>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</si>
  <si>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</si>
  <si>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</si>
  <si>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</si>
  <si>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</si>
  <si>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</si>
  <si>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</si>
  <si>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</si>
  <si>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</si>
  <si>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</si>
  <si>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</si>
  <si>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</si>
  <si>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</si>
  <si>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</si>
  <si>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</si>
  <si>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</si>
  <si>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</si>
  <si>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</si>
  <si>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</si>
  <si>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</si>
  <si>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</si>
  <si>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</si>
  <si>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</si>
  <si>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</si>
  <si>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</si>
  <si>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</si>
  <si>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</si>
  <si>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</si>
  <si>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</si>
  <si>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</si>
  <si>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</si>
  <si>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</si>
  <si>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</si>
  <si>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</si>
  <si>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</si>
  <si>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</si>
  <si>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Всего по разделу 1: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</si>
  <si>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</si>
  <si>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</si>
  <si>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</si>
  <si>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</si>
  <si>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</si>
  <si>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</si>
  <si>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</si>
  <si>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</si>
  <si>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</si>
  <si>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</si>
  <si>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</si>
  <si>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</si>
  <si>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</si>
  <si>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</si>
  <si>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</si>
  <si>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</si>
  <si>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</si>
  <si>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</si>
  <si>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</si>
  <si>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%</t>
  </si>
  <si>
    <t>Комитет культуры и спорта администрации города Покачи</t>
  </si>
  <si>
    <t>Период реализации</t>
  </si>
  <si>
    <t>2025-2030</t>
  </si>
  <si>
    <t>Цель муниципальной программы</t>
  </si>
  <si>
    <t>Комитет культуры и спорта администрации города Покачи (далее -  ККиС)</t>
  </si>
  <si>
    <t>ГП &lt;*&gt;, ПС &lt;**&gt;,</t>
  </si>
  <si>
    <t>--------------------------------</t>
  </si>
  <si>
    <t xml:space="preserve">&lt;*&gt; ГП  (государственной программы субъекта Российской Федерации)
</t>
  </si>
  <si>
    <t xml:space="preserve">&lt;**&gt; ПС (показатель Стратегии социально-экономического развития г. Покачи)
</t>
  </si>
  <si>
    <t>Постановление Правительства Ханты-Мансийского автономного округа – Югры от 10.11.2023 № 550-п
 «О государственной программе Ханты-Мансийского автономного округа - Югры
«Развитие образования», распоряжение заместителя главы города Покачи от 11.08.2023 № 38 "О закреплении показателя "Доля детей в возрасте от 5 до 18 лет, охваченных дополнительным образованием" в муниципальных программах развития культуры, физической культуры и спорта и образования",  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</t>
  </si>
  <si>
    <t>человек</t>
  </si>
  <si>
    <t>Объем финансового обеспечения по годам, тыс. рублей</t>
  </si>
  <si>
    <t xml:space="preserve">Число посещений культурных мероприятий
</t>
  </si>
  <si>
    <t>тысяч единиц</t>
  </si>
  <si>
    <t>Постановление Правительства Ханты-Мансийского автономного округа - Югры от 10.11.2023 № 548-п "О государственной программе Ханты-Мансийского автономного округа - Югры "Кудьтурное пространство", 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</t>
  </si>
  <si>
    <t>Численность туристов</t>
  </si>
  <si>
    <t>ПС &lt;**&gt;</t>
  </si>
  <si>
    <t>Региональный проект "Культурная среда"</t>
  </si>
  <si>
    <t>Ответственный за реализацию (председатель комитета культуры и спорта администрации города Покачи)</t>
  </si>
  <si>
    <t>Число посещений культурных мероприятий</t>
  </si>
  <si>
    <t>Срок реализации (2025--2030)</t>
  </si>
  <si>
    <t>Региональный проект "Сохранение культурного и исторического наследия"</t>
  </si>
  <si>
    <t>1.1.</t>
  </si>
  <si>
    <t>2.</t>
  </si>
  <si>
    <t>2.1.</t>
  </si>
  <si>
    <t>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в социальной сфере"</t>
  </si>
  <si>
    <t>Доля детей в восрасте от 5 до 18 лет, охваченных дополнительным образование в части численности детей в возрасте от 5 до 18 лет, охваченных дополнительными образовательными программами в детских школах искусств по видам искусств</t>
  </si>
  <si>
    <t>Реализация дополнительных общеразвивающих программ посредством социального заказа</t>
  </si>
  <si>
    <t>4.2.</t>
  </si>
  <si>
    <t>Проведение мероприятий, способствующих развитию поддержки одаренных детей и молодежи, художественного образования, профессионального искусства, библиотечного дела, сохранению нематериального и материального наследия, стимулированию культурного разнообразия, реализации инновационных проектов, направленных на укрепление гражданского единства, развития кадрового потенциала</t>
  </si>
  <si>
    <t>Число посещений культурных мероприятий;Численность туристов; Доля детей в восрасте от 5 до 18 лет, охваченных дополнительным образованием" в части численности детей в возрасте от 5 до 18 лет, охваченных дополнительными образовательными программами в детских школах искусств по видам искусств"</t>
  </si>
  <si>
    <t>_</t>
  </si>
  <si>
    <t>Предоставление субсидии социально ориентированным некоммерческим организациям, не являющимся муниципальными учреждениями</t>
  </si>
  <si>
    <t>Предоставление субсидии автономным учреждениям на финансовое обеспечение муниципального задания на оказание муниципальных услуг (выполнение работ)</t>
  </si>
  <si>
    <t xml:space="preserve">Предоставление субсидии автономным учреждениям на иные цели, проведение ремонтных работ, в том числе капитальных, замена оборудования </t>
  </si>
  <si>
    <t>6.1.</t>
  </si>
  <si>
    <t xml:space="preserve"> Строительство объекта "Концертно-выставочный центр в городе Покачи (в том числе ПИР)", реконструкция здания ДК "Октябрь"под МАУ "Краеведческий музей"</t>
  </si>
  <si>
    <t>2. Показатели муниципальной программы</t>
  </si>
  <si>
    <t>2.1.Прокси-показатели в рамках муниципальной программы в 2025 году</t>
  </si>
  <si>
    <t>3. Структура муниципальной программы</t>
  </si>
  <si>
    <t>4. Финансовое обеспечение муниципальной программы</t>
  </si>
  <si>
    <t xml:space="preserve">1. 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
</t>
  </si>
  <si>
    <t>Перечень создаваемых объектов на 2025 год и на плановый период 2026-2030 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</si>
  <si>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Строительства концертно - выставочного центра в городе Покачи</t>
  </si>
  <si>
    <t>Остаток стоимости на 01.01.2024</t>
  </si>
  <si>
    <t>2025г.</t>
  </si>
  <si>
    <t>2026г.</t>
  </si>
  <si>
    <t>2027г.</t>
  </si>
  <si>
    <t>2028г.</t>
  </si>
  <si>
    <t>В период реализации муниципальной программы 2029-2030</t>
  </si>
  <si>
    <t>3500м2</t>
  </si>
  <si>
    <t>2025-2027</t>
  </si>
  <si>
    <t>Прямые инвестиции</t>
  </si>
  <si>
    <t>1.Объекты создаваемые в 2025 году и на плановом периоде 2026-2030 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</si>
  <si>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Структурные элементы не входящие в направление (подпрограмму)</t>
  </si>
  <si>
    <t>Отдел архитектуры и градостроительства администрации города Покачи</t>
  </si>
  <si>
    <t xml:space="preserve">Гвоздь Галина Дмитриевна </t>
  </si>
  <si>
    <t>Доля детей в возрасте от 5 до 18 лет, охваченных дополнительным образованием" в части численности детей в возрасте от 5 до 18 лет, охваченных дополнительными образовательными программами в детских школах искусств по видам искусств"</t>
  </si>
  <si>
    <t>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</t>
  </si>
  <si>
    <t xml:space="preserve">Создание условий для роста востребованности библиотек у населения, обеспечивающих реализацию конституционных прав граждан на свободный доступ к информации, их приобщение к ценностям российской и мировой культуры, практическим и фундаментальным знаниям, а также творческую самореализацию путем комплектования книжных фондов
</t>
  </si>
  <si>
    <t xml:space="preserve">Создание условий для устойчивого развития библиотек путем подключения  к сети Интернет, автоматизация, модернизация парка персональных компьютеров, программного обеспечения, периферийного и мультимедийного оборудования, проведение локально-вычислительных сетей
</t>
  </si>
  <si>
    <t>2.2.</t>
  </si>
  <si>
    <t>3.1.</t>
  </si>
  <si>
    <t>3.2.</t>
  </si>
  <si>
    <t>Комплекс процессных мероприятий "Строительство и реконструкция учреждений сферы культуры, спорта и дополнительного образования"</t>
  </si>
  <si>
    <t xml:space="preserve"> Уровень обеспеченности граждан спортивными сооружениями, исходя из единовременной пропускной способности объектов спорта, Доля граждан, систематически занимающихся физической культурой и спортом</t>
  </si>
  <si>
    <t>Строительство объекта "Футбольное поле с искусственным покрытием, трибунами и блоком раздевалок", проектирование и строительство лыжной базы</t>
  </si>
  <si>
    <t>Доля граждан, систематически занимающихся физической культурой и спортом</t>
  </si>
  <si>
    <t>Обеспечение деятельности подведомственных учреждений в сфере культуры, спорта и дополнительного образования</t>
  </si>
  <si>
    <t>Комплекс процессных мероприятий "Содержание учреждений культуры, спорта и дополнительного образования"</t>
  </si>
  <si>
    <t>Число посещений культурных мероприятий, Доля граждан, систематически занимающихся физической культурой и спортом</t>
  </si>
  <si>
    <t>4.1.</t>
  </si>
  <si>
    <t>5.1.</t>
  </si>
  <si>
    <t>5.2.</t>
  </si>
  <si>
    <t>Ответственный за реализацию (начальник отдела архитектуры и градостроительства администрации города Покачи )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</si>
  <si>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</si>
  <si>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граждан спортивными сооружениями, исходя из единовременной пропускной способности объектов спорта</t>
  </si>
  <si>
    <t xml:space="preserve"> Постановление Правительства Ханты-Мансийского автономного округа - Югры от 10.11.2023 № 564-п "О государственной программе Ханты-Мансийского автономного округа - Югры "Развитие физической культуры и спорта",  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</t>
  </si>
  <si>
    <t xml:space="preserve">Доля детей в возрасте от 5 до 18 лет, охваченных дополнительным образованием в части численности детей охваченных дополнительными образовательными программами спортивной подготовки </t>
  </si>
  <si>
    <t>ГП &lt;*&gt;</t>
  </si>
  <si>
    <t xml:space="preserve"> 1. Повышение качества, разнообразия и эффективности услуг учреждений культуры, создание условий для развития современных форм и моделей предоставляемых услуг, а также обеспечение доступности участия населения в культурной жизни города;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Создание для всех категорий и групп населения условий для занятий физической культурой и спортом;                                                                                                                                                                                                                                      3. Обеспечение деятельности подведомственных учреждений в сфере культуры, спорта и дополнительного образования</t>
  </si>
  <si>
    <t>Повышение качества, разнообразия и эффективности услуг учреждений культуры, создание условий для развития современных форм и моделей предоставляемых услуг, а также обеспечение доступности участия населения в культурной жизни города</t>
  </si>
  <si>
    <t>Создание для всех категорий и групп населения условий для занятий физической культурой и спортом</t>
  </si>
  <si>
    <t>2. Обеспечение всех категорий и групп населения условиями для занятий физической культурой и спортом</t>
  </si>
  <si>
    <t xml:space="preserve">Создание условий для улучшения качества и увеличения объемов услуг, предоставляемых населению, вовлечение различных социальных групп в культурную деятельность, обеспечение развития культурной инфраструктуры за счет реновации  муниципальных автономных учреждений культуры: 
 путем технического оснащения МАУ "Краеведческий музей"
 </t>
  </si>
  <si>
    <t>Комплекс процессных мероприятий "Развитие сферы культуры, спорта, дополнительного образования и туризма"</t>
  </si>
  <si>
    <t>6.2.</t>
  </si>
  <si>
    <t xml:space="preserve">Предоставление субсидии из бюджета автономного округа на софинансирование расходов муниципальных образований по приобретению спортивных площадок, площадок для занятий Всероссийского физкультурно-спортивного комплекса "Готов к труду и обороне" (далее - ГТО) не капитального характера; реализации мероприятий по обеспечению комплексной безопасности; приобретению комплектов спортивного оборудования согласно перечню, утвержденному приказом Департамента физичексой культуры и спорта Ханты-Мансийского автономного округа - Югры. Предоставление субсидии из бюджета автономного округа на софинансирование расходов муниципальных образований 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проведением тренировочных сборов и участием в соревнованиях
</t>
  </si>
  <si>
    <t>4.3.</t>
  </si>
  <si>
    <t xml:space="preserve">Цель 1. Развитие и реализация культурного и духовного потенциала, укрепление системы мер реализации муниципальной политики в сфере культуры, дополнительного образования и туризма, создание комфортных условий  для эффективной деятельности и оказания услуг, соответствующих современным потребностям общества и каждого жителя города Покачи                                                                                                                                                                                                                                                                                                                                                                                                                                       Цель 2. Обеспечение всех категорий и групп населения условиями для занятий физической культурой и спортом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</si>
  <si>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1. Реализация потенциала каждого человека, развитие его талантов, воспитание патриотичной и социально ответственной личности
(п.п. 2 пункта 1 Указа Президента РФ от 07.05.2024 №309 "О национальных целях развития Российской Федерации на период до 2030 года и на перспективу до 2036 года")                                                                                                                                                                                                          2. Сохранение населения, укрепление здоровья и повышение благополучия людей, поддержка семьи                                                                                                                                                                                                                                                                                                                                               (п.п. 1 пункта 1 Указа Президента РФ от 07.05.2024 №309 "О национальных целях развития Российской Федерации на период до 2030 года и на перспективу до 2036 года") </t>
  </si>
  <si>
    <t>Госсударственная автоматизированная система  "Управление"</t>
  </si>
  <si>
    <t>Информационная система управления проектами</t>
  </si>
  <si>
    <t xml:space="preserve">1. Региональный проект "Культурная среда"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Региональный проект "Сохранение культурного и исторического наследия"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Комплекс процессных мероприятий "Строительство и реконструкция учреждений сферы культуры, спорта и дополнительного образования"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в социальной сфере"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Комплекс процессных мероприятий "Развитие сферы культуры, спорта, дополнительного образования и туризма"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Комплекс процессных мероприятий "Содержание учреждений культуры, спорта и дополнительного образования"                                                                                                                                                                                                        </t>
  </si>
  <si>
    <t>Строительство объекта "Футбольное поле с искусственным покрытием, трибунами, блоком раздевалок"</t>
  </si>
  <si>
    <t>32га</t>
  </si>
  <si>
    <t>2026-2027</t>
  </si>
  <si>
    <t>2. Объекты создаваемые в 2025 году и на плановом периоде 2026-2030 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</si>
  <si>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2. Обеспечение всех категорий и групп населения условиями для занятий физической культурой и спортом              </t>
  </si>
  <si>
    <t xml:space="preserve">1. Развитие и реализация культурного и духовного потенциала, укрепление системы мер реализации муниципальной политики в сфере культуры, дополнительного образования и туризма, создание комфортных условий  для эффективной деятельности и оказания услуг, соответствующих современным потребностям общества и каждого жителя города Покачи                         </t>
  </si>
  <si>
    <t xml:space="preserve">Паспорт муниципальной программы "Развитие культуры и спорта на территории города Покачи"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Основные положения </t>
  </si>
  <si>
    <t>ГП &lt;*&gt;, ПС &lt;**&gt;, ПОЭ &lt;***&gt;</t>
  </si>
  <si>
    <t>&lt;***&gt; (показатели оценки эффективности органов местного самоуправления)</t>
  </si>
  <si>
    <t xml:space="preserve">Указ Президента Российской Федерации от 21 июля 2020 года № 474 "О национальных целях развития Российской Федерации на период до 2030 года"; Постановление Правительства Ханты-Мансийского автономного округа - Югры от 10.11.2023 № 564-п "О государственной программе Ханты-Мансийского автономного округа - Югры "Развитие физической культуры и спорта", 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47, Распоряжение Правительства анты-Мансийского автономного округа - Югры от 15.03.2013 №92-рп "Об оценке эффективности деятельности
органов местного самоуправления городских округов
и муниципальных районов
Ханты-Мансийского автономного округа - Югры"
</t>
  </si>
  <si>
    <t>Постановление Правительства Ханты-Мансийского автономного округа – Югры от 10.11.2023 № 550-п
 «О государственной программе Ханты-Мансийского автономного округа - Югры
«Развитие образования», распоряжение заместителя главы города Покачи от 11.08.2023 № 38 "О закреплении показателя "Доля детей в возрасте от 5 до 18 лет, охваченных дополнительным образованием" в муниципальных программах развития культуры, физической культуры и спорта и образования",  Стратегия социально-экономического развития города Покачи до 2036  года с целевыми ориентирами до 2050 года, утвержденная решением Думы города Покачи от 26.06.2024 № 47, Распоряжение Правительства анты-Мансийского автономного округа - Югры от 15.03.2013 №92-рп "Об оценке эффективности деятельности
органов местного самоуправления городских округов
и муниципальных районов
Ханты-Мансийского автономного округа - Югры"</t>
  </si>
  <si>
    <t>Структурный элемент Комплекс процессных мероприятий "Строительство и реконструкция учреждений сферы культуры, спорта и дополнительного образования", в том числе:
ЦС 04.4.01.00000</t>
  </si>
  <si>
    <t>Структурный элемент 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в социальной сфере", в том числе:
ЦС 04.4.02.00000</t>
  </si>
  <si>
    <t>Структурный элемент Комплекс процессных мероприятий "Развитие сферы культуры, спорта, дополнительного образования и туризма", в том числе:
ЦС 04.4.03.00000</t>
  </si>
  <si>
    <t>Структурный элемент Комплекс процессных мероприятий "Содержание учреждений культуры, спорта и дополнительного образования" (всего), в том числе:
ЦС 04.4.04.00000</t>
  </si>
  <si>
    <t>Структурный элемент Региональный проект "Сохранение культурного и исторического наследия" (всего), в том числе:
ЦС 04.2.02.00000</t>
  </si>
  <si>
    <t>Структурный элемент Региональный проект "Культурная среда" (всего), в том числе:
ЦС 04.2.01.00000</t>
  </si>
  <si>
    <t xml:space="preserve">Приложение 
к постановлению администрации
города Покачи
от  29.10.2024 № 986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</si>
</sst>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#,##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trike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11" fillId="0" borderId="0"/>
  </cellStyleXfs>
  <cellXfs count="265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3" fillId="0" borderId="0" xfId="2" applyFont="1"/>
    <xf numFmtId="164" fontId="4" fillId="0" borderId="0" xfId="2" applyFont="1"/>
    <xf numFmtId="164" fontId="1" fillId="0" borderId="0" xfId="2" applyFont="1"/>
    <xf numFmtId="164" fontId="2" fillId="0" borderId="0" xfId="2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164" fontId="3" fillId="0" borderId="0" xfId="2" applyFont="1" applyAlignment="1">
      <alignment horizontal="right"/>
    </xf>
    <xf numFmtId="164" fontId="4" fillId="0" borderId="1" xfId="2" applyFont="1" applyBorder="1" applyAlignment="1">
      <alignment horizontal="center" vertical="center" wrapText="1"/>
    </xf>
    <xf numFmtId="164" fontId="3" fillId="0" borderId="0" xfId="2" applyFont="1" applyAlignment="1">
      <alignment horizontal="right" wrapText="1"/>
    </xf>
    <xf numFmtId="49" fontId="3" fillId="0" borderId="1" xfId="2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32" xfId="2" applyFont="1" applyBorder="1" applyAlignment="1">
      <alignment horizontal="center"/>
    </xf>
    <xf numFmtId="164" fontId="3" fillId="0" borderId="1" xfId="2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20" xfId="0" applyFont="1" applyBorder="1" applyAlignment="1">
      <alignment horizontal="center" vertical="center" wrapText="1"/>
    </xf>
    <xf numFmtId="164" fontId="6" fillId="0" borderId="0" xfId="2" applyFont="1" applyAlignment="1">
      <alignment horizontal="right"/>
    </xf>
    <xf numFmtId="164" fontId="6" fillId="0" borderId="0" xfId="2" applyFont="1"/>
    <xf numFmtId="164" fontId="4" fillId="0" borderId="1" xfId="2" applyFont="1" applyBorder="1" applyAlignment="1">
      <alignment horizontal="left" vertical="center" wrapText="1"/>
    </xf>
    <xf numFmtId="164" fontId="3" fillId="0" borderId="1" xfId="2" applyFont="1" applyBorder="1" applyAlignment="1">
      <alignment horizontal="left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 applyAlignment="1">
      <alignment horizontal="center" vertical="center"/>
    </xf>
    <xf numFmtId="164" fontId="1" fillId="0" borderId="0" xfId="0" applyFont="1" applyAlignment="1">
      <alignment horizontal="left"/>
    </xf>
    <xf numFmtId="0" fontId="4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 wrapText="1"/>
    </xf>
    <xf numFmtId="164" fontId="0" fillId="0" borderId="0" xfId="0" applyAlignment="1">
      <alignment horizontal="justify" vertical="center"/>
    </xf>
    <xf numFmtId="164" fontId="0" fillId="0" borderId="0" xfId="0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 wrapText="1"/>
    </xf>
    <xf numFmtId="164" fontId="1" fillId="2" borderId="0" xfId="2" applyFont="1" applyFill="1"/>
    <xf numFmtId="164" fontId="3" fillId="0" borderId="6" xfId="2" applyFont="1" applyBorder="1" applyAlignment="1">
      <alignment horizontal="center" vertical="center"/>
    </xf>
    <xf numFmtId="164" fontId="3" fillId="0" borderId="6" xfId="2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3" fillId="0" borderId="32" xfId="2" applyFont="1" applyBorder="1" applyAlignment="1">
      <alignment horizontal="center" vertical="center"/>
    </xf>
    <xf numFmtId="164" fontId="1" fillId="0" borderId="0" xfId="2" applyFont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164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164" fontId="6" fillId="2" borderId="0" xfId="2" applyFont="1" applyFill="1"/>
    <xf numFmtId="164" fontId="3" fillId="0" borderId="1" xfId="2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164" fontId="4" fillId="0" borderId="1" xfId="0" applyFont="1" applyBorder="1" applyAlignment="1">
      <alignment horizontal="center" vertical="center" wrapText="1"/>
    </xf>
    <xf numFmtId="164" fontId="3" fillId="2" borderId="6" xfId="2" applyFont="1" applyFill="1" applyBorder="1" applyAlignment="1">
      <alignment horizontal="center" vertical="center"/>
    </xf>
    <xf numFmtId="164" fontId="4" fillId="0" borderId="0" xfId="2" applyFont="1" applyAlignment="1">
      <alignment horizontal="right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/>
    <xf numFmtId="164" fontId="10" fillId="0" borderId="1" xfId="2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2" applyFont="1" applyBorder="1" applyAlignment="1">
      <alignment horizontal="left" vertical="center" wrapText="1"/>
    </xf>
    <xf numFmtId="164" fontId="3" fillId="2" borderId="6" xfId="2" applyFont="1" applyFill="1" applyBorder="1" applyAlignment="1">
      <alignment vertical="center" wrapText="1"/>
    </xf>
    <xf numFmtId="164" fontId="3" fillId="2" borderId="6" xfId="2" applyFont="1" applyFill="1" applyBorder="1" applyAlignment="1">
      <alignment vertical="center"/>
    </xf>
    <xf numFmtId="164" fontId="3" fillId="2" borderId="1" xfId="2" applyFont="1" applyFill="1" applyBorder="1" applyAlignment="1">
      <alignment vertical="center"/>
    </xf>
    <xf numFmtId="4" fontId="3" fillId="2" borderId="1" xfId="2" applyNumberFormat="1" applyFont="1" applyFill="1" applyBorder="1"/>
    <xf numFmtId="164" fontId="3" fillId="0" borderId="0" xfId="2" applyFont="1" applyAlignment="1">
      <alignment wrapText="1"/>
    </xf>
    <xf numFmtId="164" fontId="3" fillId="2" borderId="1" xfId="2" applyFont="1" applyFill="1" applyBorder="1" applyAlignment="1">
      <alignment horizontal="center"/>
    </xf>
    <xf numFmtId="164" fontId="3" fillId="2" borderId="6" xfId="2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164" fontId="12" fillId="0" borderId="1" xfId="2" applyFont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164" fontId="3" fillId="0" borderId="0" xfId="2" applyFont="1" applyAlignment="1">
      <alignment horizontal="right" wrapText="1"/>
    </xf>
    <xf numFmtId="164" fontId="4" fillId="0" borderId="0" xfId="2" applyFont="1" applyAlignment="1">
      <alignment horizontal="right" wrapText="1"/>
    </xf>
    <xf numFmtId="164" fontId="7" fillId="0" borderId="0" xfId="2" applyFont="1" applyBorder="1" applyAlignment="1">
      <alignment horizontal="center" vertical="center"/>
    </xf>
    <xf numFmtId="164" fontId="3" fillId="2" borderId="3" xfId="2" applyFont="1" applyFill="1" applyBorder="1" applyAlignment="1">
      <alignment horizontal="center" vertical="center" wrapText="1"/>
    </xf>
    <xf numFmtId="164" fontId="3" fillId="2" borderId="32" xfId="2" applyFont="1" applyFill="1" applyBorder="1" applyAlignment="1">
      <alignment horizontal="center"/>
    </xf>
    <xf numFmtId="0" fontId="3" fillId="2" borderId="6" xfId="2" applyNumberFormat="1" applyFont="1" applyFill="1" applyBorder="1" applyAlignment="1">
      <alignment horizontal="center" vertical="center"/>
    </xf>
    <xf numFmtId="164" fontId="3" fillId="2" borderId="5" xfId="2" applyFont="1" applyFill="1" applyBorder="1" applyAlignment="1">
      <alignment horizontal="center" vertical="center" wrapText="1"/>
    </xf>
    <xf numFmtId="164" fontId="3" fillId="2" borderId="6" xfId="2" applyFont="1" applyFill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vertical="center" wrapText="1"/>
    </xf>
    <xf numFmtId="164" fontId="4" fillId="2" borderId="1" xfId="0" applyFont="1" applyFill="1" applyBorder="1" applyAlignment="1">
      <alignment horizontal="center" vertical="center" wrapText="1"/>
    </xf>
    <xf numFmtId="164" fontId="2" fillId="2" borderId="0" xfId="2" applyFill="1"/>
    <xf numFmtId="164" fontId="5" fillId="2" borderId="1" xfId="2" applyFont="1" applyFill="1" applyBorder="1" applyAlignment="1">
      <alignment vertical="center"/>
    </xf>
    <xf numFmtId="4" fontId="5" fillId="2" borderId="1" xfId="2" applyNumberFormat="1" applyFont="1" applyFill="1" applyBorder="1"/>
    <xf numFmtId="164" fontId="5" fillId="2" borderId="6" xfId="2" applyFont="1" applyFill="1" applyBorder="1" applyAlignment="1">
      <alignment vertical="center" wrapText="1"/>
    </xf>
    <xf numFmtId="164" fontId="3" fillId="2" borderId="1" xfId="2" applyFont="1" applyFill="1" applyBorder="1" applyAlignment="1">
      <alignment vertical="center" wrapText="1"/>
    </xf>
    <xf numFmtId="4" fontId="0" fillId="2" borderId="0" xfId="2" applyNumberFormat="1" applyFont="1" applyFill="1"/>
    <xf numFmtId="164" fontId="4" fillId="0" borderId="46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/>
    </xf>
    <xf numFmtId="164" fontId="3" fillId="0" borderId="11" xfId="0" applyFont="1" applyBorder="1" applyAlignment="1">
      <alignment horizontal="left" vertical="top"/>
    </xf>
    <xf numFmtId="164" fontId="3" fillId="0" borderId="44" xfId="0" applyFont="1" applyBorder="1" applyAlignment="1">
      <alignment horizontal="left" vertical="top"/>
    </xf>
    <xf numFmtId="164" fontId="3" fillId="0" borderId="0" xfId="0" applyFont="1" applyAlignment="1">
      <alignment horizontal="left" vertical="top"/>
    </xf>
    <xf numFmtId="164" fontId="3" fillId="0" borderId="25" xfId="0" applyFont="1" applyBorder="1" applyAlignment="1">
      <alignment horizontal="left" vertical="top"/>
    </xf>
    <xf numFmtId="164" fontId="3" fillId="0" borderId="47" xfId="0" applyFont="1" applyBorder="1" applyAlignment="1">
      <alignment horizontal="left" vertical="top"/>
    </xf>
    <xf numFmtId="164" fontId="3" fillId="0" borderId="30" xfId="0" applyFont="1" applyBorder="1" applyAlignment="1">
      <alignment horizontal="left" vertical="top"/>
    </xf>
    <xf numFmtId="164" fontId="3" fillId="0" borderId="31" xfId="0" applyFont="1" applyBorder="1" applyAlignment="1">
      <alignment horizontal="left" vertical="top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164" fontId="4" fillId="2" borderId="16" xfId="0" applyFont="1" applyFill="1" applyBorder="1" applyAlignment="1">
      <alignment horizontal="left"/>
    </xf>
    <xf numFmtId="164" fontId="4" fillId="2" borderId="19" xfId="0" applyFont="1" applyFill="1" applyBorder="1" applyAlignment="1">
      <alignment horizontal="left"/>
    </xf>
    <xf numFmtId="164" fontId="3" fillId="0" borderId="22" xfId="0" applyFont="1" applyBorder="1" applyAlignment="1">
      <alignment horizontal="left" vertical="top" wrapText="1"/>
    </xf>
    <xf numFmtId="164" fontId="3" fillId="0" borderId="23" xfId="0" applyFont="1" applyBorder="1" applyAlignment="1">
      <alignment horizontal="left" vertical="top" wrapText="1"/>
    </xf>
    <xf numFmtId="164" fontId="3" fillId="0" borderId="24" xfId="0" applyFont="1" applyBorder="1" applyAlignment="1">
      <alignment horizontal="left" vertical="top" wrapText="1"/>
    </xf>
    <xf numFmtId="164" fontId="3" fillId="0" borderId="0" xfId="2" applyFont="1" applyAlignment="1">
      <alignment horizontal="right" wrapText="1"/>
    </xf>
    <xf numFmtId="164" fontId="3" fillId="0" borderId="0" xfId="2" applyFont="1" applyAlignment="1">
      <alignment horizontal="right"/>
    </xf>
    <xf numFmtId="164" fontId="3" fillId="0" borderId="30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/>
    </xf>
    <xf numFmtId="164" fontId="3" fillId="0" borderId="22" xfId="0" applyFont="1" applyBorder="1" applyAlignment="1">
      <alignment horizontal="left" vertical="center" wrapText="1"/>
    </xf>
    <xf numFmtId="164" fontId="3" fillId="0" borderId="23" xfId="0" applyFont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27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11" xfId="0" applyFont="1" applyBorder="1" applyAlignment="1">
      <alignment horizontal="left" vertical="top" wrapText="1"/>
    </xf>
    <xf numFmtId="164" fontId="3" fillId="0" borderId="28" xfId="0" applyFont="1" applyBorder="1" applyAlignment="1">
      <alignment horizontal="left" vertical="top" wrapText="1"/>
    </xf>
    <xf numFmtId="164" fontId="3" fillId="0" borderId="0" xfId="0" applyFont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9" xfId="0" applyFont="1" applyBorder="1" applyAlignment="1">
      <alignment horizontal="left" vertical="top" wrapText="1"/>
    </xf>
    <xf numFmtId="164" fontId="3" fillId="0" borderId="30" xfId="0" applyFont="1" applyBorder="1" applyAlignment="1">
      <alignment horizontal="left" vertical="top" wrapText="1"/>
    </xf>
    <xf numFmtId="164" fontId="3" fillId="0" borderId="31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164" fontId="4" fillId="2" borderId="28" xfId="0" applyFont="1" applyFill="1" applyBorder="1" applyAlignment="1">
      <alignment horizontal="left" vertical="top" wrapText="1"/>
    </xf>
    <xf numFmtId="164" fontId="4" fillId="2" borderId="12" xfId="0" applyFont="1" applyFill="1" applyBorder="1" applyAlignment="1">
      <alignment horizontal="left" vertical="top" wrapText="1"/>
    </xf>
    <xf numFmtId="164" fontId="4" fillId="2" borderId="14" xfId="0" applyFont="1" applyFill="1" applyBorder="1" applyAlignment="1">
      <alignment horizontal="left" vertical="top" wrapText="1"/>
    </xf>
    <xf numFmtId="164" fontId="4" fillId="2" borderId="7" xfId="0" applyFont="1" applyFill="1" applyBorder="1" applyAlignment="1">
      <alignment horizontal="left" vertical="center"/>
    </xf>
    <xf numFmtId="164" fontId="4" fillId="2" borderId="1" xfId="0" applyFont="1" applyFill="1" applyBorder="1" applyAlignment="1">
      <alignment horizontal="left" vertical="center"/>
    </xf>
    <xf numFmtId="164" fontId="4" fillId="2" borderId="7" xfId="0" applyFont="1" applyFill="1" applyBorder="1" applyAlignment="1">
      <alignment horizontal="center" vertical="center"/>
    </xf>
    <xf numFmtId="164" fontId="4" fillId="2" borderId="8" xfId="0" applyFont="1" applyFill="1" applyBorder="1" applyAlignment="1">
      <alignment horizontal="left"/>
    </xf>
    <xf numFmtId="164" fontId="4" fillId="2" borderId="9" xfId="0" applyFont="1" applyFill="1" applyBorder="1" applyAlignment="1">
      <alignment horizontal="left"/>
    </xf>
    <xf numFmtId="164" fontId="4" fillId="2" borderId="3" xfId="0" applyFont="1" applyFill="1" applyBorder="1" applyAlignment="1">
      <alignment horizontal="left"/>
    </xf>
    <xf numFmtId="164" fontId="4" fillId="2" borderId="5" xfId="0" applyFont="1" applyFill="1" applyBorder="1" applyAlignment="1">
      <alignment horizontal="left"/>
    </xf>
    <xf numFmtId="49" fontId="3" fillId="0" borderId="40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13" xfId="0" applyNumberFormat="1" applyFont="1" applyBorder="1" applyAlignment="1">
      <alignment horizontal="left" vertical="center"/>
    </xf>
    <xf numFmtId="164" fontId="3" fillId="0" borderId="0" xfId="0" applyFont="1" applyAlignment="1">
      <alignment horizontal="center" vertical="center"/>
    </xf>
    <xf numFmtId="164" fontId="3" fillId="0" borderId="36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7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7" fillId="0" borderId="37" xfId="0" applyFont="1" applyBorder="1" applyAlignment="1">
      <alignment horizontal="center" vertical="center" wrapText="1"/>
    </xf>
    <xf numFmtId="164" fontId="7" fillId="0" borderId="20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164" fontId="7" fillId="0" borderId="39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8" fillId="0" borderId="0" xfId="0" applyFont="1" applyAlignment="1">
      <alignment horizontal="center" vertical="center"/>
    </xf>
    <xf numFmtId="164" fontId="7" fillId="0" borderId="35" xfId="0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  <xf numFmtId="164" fontId="5" fillId="2" borderId="3" xfId="2" applyFont="1" applyFill="1" applyBorder="1" applyAlignment="1">
      <alignment horizontal="center" vertical="center" wrapText="1"/>
    </xf>
    <xf numFmtId="164" fontId="5" fillId="2" borderId="4" xfId="2" applyFont="1" applyFill="1" applyBorder="1" applyAlignment="1">
      <alignment horizontal="center" vertical="center" wrapText="1"/>
    </xf>
    <xf numFmtId="164" fontId="4" fillId="2" borderId="3" xfId="2" applyFont="1" applyFill="1" applyBorder="1" applyAlignment="1">
      <alignment horizontal="center"/>
    </xf>
    <xf numFmtId="164" fontId="6" fillId="2" borderId="5" xfId="2" applyFont="1" applyFill="1" applyBorder="1" applyAlignment="1">
      <alignment horizontal="center"/>
    </xf>
    <xf numFmtId="164" fontId="3" fillId="2" borderId="3" xfId="2" applyFont="1" applyFill="1" applyBorder="1" applyAlignment="1">
      <alignment horizontal="center" vertical="center"/>
    </xf>
    <xf numFmtId="164" fontId="3" fillId="2" borderId="5" xfId="2" applyFont="1" applyFill="1" applyBorder="1" applyAlignment="1">
      <alignment horizontal="center" vertical="center"/>
    </xf>
    <xf numFmtId="164" fontId="13" fillId="2" borderId="3" xfId="2" applyFont="1" applyFill="1" applyBorder="1" applyAlignment="1">
      <alignment horizontal="center" vertical="center" wrapText="1"/>
    </xf>
    <xf numFmtId="164" fontId="13" fillId="2" borderId="4" xfId="2" applyFont="1" applyFill="1" applyBorder="1" applyAlignment="1">
      <alignment horizontal="center" vertical="center" wrapText="1"/>
    </xf>
    <xf numFmtId="164" fontId="13" fillId="2" borderId="5" xfId="2" applyFont="1" applyFill="1" applyBorder="1" applyAlignment="1">
      <alignment horizontal="center" vertical="center" wrapText="1"/>
    </xf>
    <xf numFmtId="164" fontId="3" fillId="0" borderId="2" xfId="2" applyFont="1" applyBorder="1" applyAlignment="1">
      <alignment horizontal="center"/>
    </xf>
    <xf numFmtId="164" fontId="3" fillId="0" borderId="1" xfId="2" applyFont="1" applyBorder="1" applyAlignment="1">
      <alignment horizontal="center" vertical="center" wrapText="1"/>
    </xf>
    <xf numFmtId="164" fontId="3" fillId="0" borderId="6" xfId="2" applyFont="1" applyBorder="1" applyAlignment="1">
      <alignment horizontal="center" vertical="center" wrapText="1"/>
    </xf>
    <xf numFmtId="164" fontId="3" fillId="0" borderId="33" xfId="2" applyFont="1" applyBorder="1" applyAlignment="1">
      <alignment horizontal="center" vertical="center" wrapText="1"/>
    </xf>
    <xf numFmtId="164" fontId="3" fillId="0" borderId="7" xfId="2" applyFont="1" applyBorder="1" applyAlignment="1">
      <alignment horizontal="center" vertical="center" wrapText="1"/>
    </xf>
    <xf numFmtId="164" fontId="5" fillId="2" borderId="3" xfId="2" applyFont="1" applyFill="1" applyBorder="1" applyAlignment="1">
      <alignment horizontal="center" vertical="center"/>
    </xf>
    <xf numFmtId="164" fontId="5" fillId="2" borderId="4" xfId="2" applyFont="1" applyFill="1" applyBorder="1" applyAlignment="1">
      <alignment horizontal="center" vertical="center"/>
    </xf>
    <xf numFmtId="164" fontId="5" fillId="2" borderId="5" xfId="2" applyFont="1" applyFill="1" applyBorder="1" applyAlignment="1">
      <alignment horizontal="center" vertical="center"/>
    </xf>
    <xf numFmtId="164" fontId="3" fillId="2" borderId="4" xfId="2" applyFont="1" applyFill="1" applyBorder="1" applyAlignment="1">
      <alignment horizontal="center" vertical="center"/>
    </xf>
    <xf numFmtId="164" fontId="3" fillId="0" borderId="3" xfId="2" applyFont="1" applyBorder="1" applyAlignment="1">
      <alignment horizontal="center" vertical="center"/>
    </xf>
    <xf numFmtId="164" fontId="3" fillId="0" borderId="5" xfId="2" applyFont="1" applyBorder="1" applyAlignment="1">
      <alignment horizontal="center" vertical="center"/>
    </xf>
    <xf numFmtId="164" fontId="3" fillId="2" borderId="6" xfId="2" applyFont="1" applyFill="1" applyBorder="1" applyAlignment="1">
      <alignment horizontal="center" vertical="center"/>
    </xf>
    <xf numFmtId="164" fontId="3" fillId="2" borderId="7" xfId="2" applyFont="1" applyFill="1" applyBorder="1" applyAlignment="1">
      <alignment horizontal="center" vertical="center"/>
    </xf>
    <xf numFmtId="164" fontId="5" fillId="2" borderId="43" xfId="2" applyFont="1" applyFill="1" applyBorder="1" applyAlignment="1">
      <alignment horizontal="center" wrapText="1"/>
    </xf>
    <xf numFmtId="164" fontId="5" fillId="2" borderId="32" xfId="2" applyFont="1" applyFill="1" applyBorder="1" applyAlignment="1">
      <alignment horizontal="center" wrapText="1"/>
    </xf>
    <xf numFmtId="164" fontId="5" fillId="2" borderId="8" xfId="2" applyFont="1" applyFill="1" applyBorder="1" applyAlignment="1">
      <alignment horizontal="center" wrapText="1"/>
    </xf>
    <xf numFmtId="164" fontId="5" fillId="2" borderId="2" xfId="2" applyFont="1" applyFill="1" applyBorder="1" applyAlignment="1">
      <alignment horizontal="center" wrapText="1"/>
    </xf>
    <xf numFmtId="164" fontId="5" fillId="2" borderId="3" xfId="2" applyFont="1" applyFill="1" applyBorder="1" applyAlignment="1">
      <alignment horizontal="center" wrapText="1"/>
    </xf>
    <xf numFmtId="164" fontId="5" fillId="2" borderId="4" xfId="2" applyFont="1" applyFill="1" applyBorder="1" applyAlignment="1">
      <alignment horizontal="center" wrapText="1"/>
    </xf>
    <xf numFmtId="164" fontId="4" fillId="0" borderId="0" xfId="2" applyFont="1" applyAlignment="1">
      <alignment horizontal="right" wrapText="1"/>
    </xf>
    <xf numFmtId="164" fontId="7" fillId="0" borderId="2" xfId="2" applyFont="1" applyBorder="1" applyAlignment="1">
      <alignment horizontal="center" vertical="center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3" fillId="0" borderId="5" xfId="2" applyFont="1" applyBorder="1" applyAlignment="1">
      <alignment horizontal="center" vertical="center" wrapText="1"/>
    </xf>
    <xf numFmtId="164" fontId="1" fillId="0" borderId="6" xfId="0" applyFont="1" applyBorder="1" applyAlignment="1">
      <alignment horizontal="center" vertical="center"/>
    </xf>
    <xf numFmtId="164" fontId="1" fillId="0" borderId="33" xfId="0" applyFont="1" applyBorder="1" applyAlignment="1">
      <alignment horizontal="center" vertical="center"/>
    </xf>
    <xf numFmtId="164" fontId="1" fillId="0" borderId="7" xfId="0" applyFont="1" applyBorder="1" applyAlignment="1">
      <alignment horizontal="center" vertical="center"/>
    </xf>
    <xf numFmtId="0" fontId="10" fillId="0" borderId="6" xfId="5" applyFont="1" applyBorder="1" applyAlignment="1">
      <alignment horizontal="left" vertical="center" wrapText="1"/>
    </xf>
    <xf numFmtId="0" fontId="10" fillId="0" borderId="33" xfId="5" applyFont="1" applyBorder="1" applyAlignment="1">
      <alignment horizontal="left" vertical="center" wrapText="1"/>
    </xf>
    <xf numFmtId="0" fontId="10" fillId="0" borderId="7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0" fontId="10" fillId="0" borderId="33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4" fontId="1" fillId="0" borderId="1" xfId="5" applyNumberFormat="1" applyFont="1" applyBorder="1" applyAlignment="1">
      <alignment horizontal="center" vertical="center" wrapText="1"/>
    </xf>
    <xf numFmtId="49" fontId="3" fillId="2" borderId="4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40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44" xfId="0" applyFont="1" applyBorder="1" applyAlignment="1">
      <alignment horizontal="center" vertical="center"/>
    </xf>
    <xf numFmtId="164" fontId="1" fillId="0" borderId="0" xfId="0" applyFont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164" fontId="1" fillId="0" borderId="6" xfId="0" applyFont="1" applyBorder="1" applyAlignment="1">
      <alignment horizontal="center" vertical="center" wrapText="1"/>
    </xf>
    <xf numFmtId="164" fontId="1" fillId="0" borderId="33" xfId="0" applyFont="1" applyBorder="1" applyAlignment="1">
      <alignment horizontal="center" vertical="center" wrapText="1"/>
    </xf>
    <xf numFmtId="164" fontId="1" fillId="0" borderId="7" xfId="0" applyFont="1" applyBorder="1" applyAlignment="1">
      <alignment horizontal="center" vertical="center" wrapText="1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6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3 3" xfId="5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Layout" zoomScale="85" zoomScaleNormal="85" zoomScalePageLayoutView="85" workbookViewId="0">
      <selection activeCell="A3" sqref="A3:K3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1" customWidth="1"/>
    <col min="5" max="8" width="19.5703125" style="1" customWidth="1"/>
    <col min="9" max="9" width="16.140625" style="1" customWidth="1"/>
    <col min="10" max="10" width="23.5703125" style="1" customWidth="1"/>
    <col min="11" max="11" width="2.5703125" style="1" customWidth="1"/>
    <col min="12" max="16384" width="9.140625" style="1"/>
  </cols>
  <sheetData>
    <row r="1" spans="1:13" s="5" customFormat="1" ht="106.5" customHeight="1" x14ac:dyDescent="0.25">
      <c r="A1" s="3"/>
      <c r="B1" s="3"/>
      <c r="C1" s="3"/>
      <c r="D1" s="74"/>
      <c r="E1" s="4"/>
      <c r="F1" s="3"/>
      <c r="G1" s="3"/>
      <c r="H1" s="3"/>
      <c r="I1" s="113" t="s">
        <v>215</v>
      </c>
      <c r="J1" s="114"/>
      <c r="K1" s="114"/>
    </row>
    <row r="2" spans="1:13" s="5" customFormat="1" ht="24" customHeight="1" x14ac:dyDescent="0.25">
      <c r="A2" s="3"/>
      <c r="B2" s="3"/>
      <c r="C2" s="3"/>
      <c r="D2" s="3"/>
      <c r="E2" s="4"/>
      <c r="F2" s="3"/>
      <c r="G2" s="3"/>
      <c r="H2" s="3"/>
      <c r="I2" s="10"/>
      <c r="J2" s="10"/>
      <c r="K2" s="10"/>
    </row>
    <row r="3" spans="1:13" ht="50.25" customHeight="1" thickBot="1" x14ac:dyDescent="0.3">
      <c r="A3" s="115" t="s">
        <v>204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3" ht="36.75" customHeight="1" thickBot="1" x14ac:dyDescent="0.3">
      <c r="A4" s="7" t="s">
        <v>0</v>
      </c>
      <c r="B4" s="117" t="s">
        <v>160</v>
      </c>
      <c r="C4" s="118"/>
      <c r="D4" s="118"/>
      <c r="E4" s="118"/>
      <c r="F4" s="118"/>
      <c r="G4" s="118"/>
      <c r="H4" s="118"/>
      <c r="I4" s="118"/>
      <c r="J4" s="118"/>
      <c r="K4" s="119"/>
    </row>
    <row r="5" spans="1:13" ht="36.75" customHeight="1" thickBot="1" x14ac:dyDescent="0.3">
      <c r="A5" s="7" t="s">
        <v>1</v>
      </c>
      <c r="B5" s="117" t="s">
        <v>108</v>
      </c>
      <c r="C5" s="118"/>
      <c r="D5" s="118"/>
      <c r="E5" s="118"/>
      <c r="F5" s="118"/>
      <c r="G5" s="118"/>
      <c r="H5" s="118"/>
      <c r="I5" s="118"/>
      <c r="J5" s="118"/>
      <c r="K5" s="119"/>
    </row>
    <row r="6" spans="1:13" ht="36.75" customHeight="1" thickBot="1" x14ac:dyDescent="0.3">
      <c r="A6" s="7" t="s">
        <v>2</v>
      </c>
      <c r="B6" s="117" t="s">
        <v>159</v>
      </c>
      <c r="C6" s="118"/>
      <c r="D6" s="118"/>
      <c r="E6" s="118"/>
      <c r="F6" s="118"/>
      <c r="G6" s="118"/>
      <c r="H6" s="118"/>
      <c r="I6" s="118"/>
      <c r="J6" s="118"/>
      <c r="K6" s="119"/>
    </row>
    <row r="7" spans="1:13" ht="36.75" customHeight="1" thickBot="1" x14ac:dyDescent="0.3">
      <c r="A7" s="7" t="s">
        <v>105</v>
      </c>
      <c r="B7" s="117" t="s">
        <v>106</v>
      </c>
      <c r="C7" s="118"/>
      <c r="D7" s="118"/>
      <c r="E7" s="118"/>
      <c r="F7" s="118"/>
      <c r="G7" s="118"/>
      <c r="H7" s="118"/>
      <c r="I7" s="118"/>
      <c r="J7" s="118"/>
      <c r="K7" s="119"/>
    </row>
    <row r="8" spans="1:13" ht="64.5" customHeight="1" thickBot="1" x14ac:dyDescent="0.3">
      <c r="A8" s="7" t="s">
        <v>107</v>
      </c>
      <c r="B8" s="110" t="s">
        <v>193</v>
      </c>
      <c r="C8" s="111"/>
      <c r="D8" s="111"/>
      <c r="E8" s="111"/>
      <c r="F8" s="111"/>
      <c r="G8" s="111"/>
      <c r="H8" s="111"/>
      <c r="I8" s="111"/>
      <c r="J8" s="111"/>
      <c r="K8" s="112"/>
    </row>
    <row r="9" spans="1:13" ht="85.5" customHeight="1" thickBot="1" x14ac:dyDescent="0.3">
      <c r="A9" s="8" t="s">
        <v>3</v>
      </c>
      <c r="B9" s="110" t="s">
        <v>184</v>
      </c>
      <c r="C9" s="111"/>
      <c r="D9" s="111"/>
      <c r="E9" s="111"/>
      <c r="F9" s="111"/>
      <c r="G9" s="111"/>
      <c r="H9" s="111"/>
      <c r="I9" s="111"/>
      <c r="J9" s="111"/>
      <c r="K9" s="112"/>
    </row>
    <row r="10" spans="1:13" ht="135.75" customHeight="1" thickBot="1" x14ac:dyDescent="0.3">
      <c r="A10" s="7" t="s">
        <v>20</v>
      </c>
      <c r="B10" s="110" t="s">
        <v>197</v>
      </c>
      <c r="C10" s="111"/>
      <c r="D10" s="111"/>
      <c r="E10" s="111"/>
      <c r="F10" s="111"/>
      <c r="G10" s="111"/>
      <c r="H10" s="111"/>
      <c r="I10" s="111"/>
      <c r="J10" s="111"/>
      <c r="K10" s="112"/>
      <c r="M10" s="36"/>
    </row>
    <row r="11" spans="1:13" ht="24" customHeight="1" x14ac:dyDescent="0.25">
      <c r="A11" s="137" t="s">
        <v>21</v>
      </c>
      <c r="B11" s="140" t="s">
        <v>22</v>
      </c>
      <c r="C11" s="140"/>
      <c r="D11" s="142" t="s">
        <v>115</v>
      </c>
      <c r="E11" s="142"/>
      <c r="F11" s="142"/>
      <c r="G11" s="142"/>
      <c r="H11" s="142"/>
      <c r="I11" s="142"/>
      <c r="J11" s="142"/>
      <c r="K11" s="142"/>
    </row>
    <row r="12" spans="1:13" ht="24.75" customHeight="1" x14ac:dyDescent="0.25">
      <c r="A12" s="137"/>
      <c r="B12" s="141"/>
      <c r="C12" s="141"/>
      <c r="D12" s="52" t="s">
        <v>101</v>
      </c>
      <c r="E12" s="53" t="s">
        <v>15</v>
      </c>
      <c r="F12" s="53" t="s">
        <v>16</v>
      </c>
      <c r="G12" s="53" t="s">
        <v>17</v>
      </c>
      <c r="H12" s="53" t="s">
        <v>29</v>
      </c>
      <c r="I12" s="129" t="s">
        <v>102</v>
      </c>
      <c r="J12" s="129"/>
      <c r="K12" s="129"/>
    </row>
    <row r="13" spans="1:13" ht="24" customHeight="1" x14ac:dyDescent="0.25">
      <c r="A13" s="138"/>
      <c r="B13" s="143" t="s">
        <v>6</v>
      </c>
      <c r="C13" s="144"/>
      <c r="D13" s="54">
        <f>D14+D15+D16+D17</f>
        <v>1760906876.29</v>
      </c>
      <c r="E13" s="54">
        <f>E14+E15+E16+E17</f>
        <v>344739445.29000002</v>
      </c>
      <c r="F13" s="54">
        <f t="shared" ref="F13:H13" si="0">F14+F15+F16</f>
        <v>281408360</v>
      </c>
      <c r="G13" s="54">
        <f t="shared" si="0"/>
        <v>284597537</v>
      </c>
      <c r="H13" s="54">
        <f t="shared" si="0"/>
        <v>283387178</v>
      </c>
      <c r="I13" s="130">
        <f>I14+I15+I16+I17</f>
        <v>566774356</v>
      </c>
      <c r="J13" s="131"/>
      <c r="K13" s="132"/>
    </row>
    <row r="14" spans="1:13" ht="24" customHeight="1" x14ac:dyDescent="0.25">
      <c r="A14" s="138"/>
      <c r="B14" s="145" t="s">
        <v>7</v>
      </c>
      <c r="C14" s="146"/>
      <c r="D14" s="55">
        <f>E14+F14+G14+H14+I14</f>
        <v>0</v>
      </c>
      <c r="E14" s="55">
        <f>'Таблица 4'!B9</f>
        <v>0</v>
      </c>
      <c r="F14" s="55">
        <f>'Таблица 4'!C9</f>
        <v>0</v>
      </c>
      <c r="G14" s="55">
        <f>'Таблица 4'!D9</f>
        <v>0</v>
      </c>
      <c r="H14" s="55">
        <f>'Таблица 4'!E9</f>
        <v>0</v>
      </c>
      <c r="I14" s="133">
        <v>0</v>
      </c>
      <c r="J14" s="134"/>
      <c r="K14" s="135"/>
    </row>
    <row r="15" spans="1:13" ht="24" customHeight="1" x14ac:dyDescent="0.25">
      <c r="A15" s="138"/>
      <c r="B15" s="145" t="s">
        <v>8</v>
      </c>
      <c r="C15" s="146"/>
      <c r="D15" s="55">
        <f t="shared" ref="D15:D17" si="1">E15+F15+G15+H15+I15</f>
        <v>26241300</v>
      </c>
      <c r="E15" s="55">
        <f>'Таблица 4'!B10</f>
        <v>8745900</v>
      </c>
      <c r="F15" s="55">
        <f>'Таблица 4'!C10</f>
        <v>8747300</v>
      </c>
      <c r="G15" s="55">
        <f>'Таблица 4'!D10</f>
        <v>8748100</v>
      </c>
      <c r="H15" s="55">
        <f>'Таблица 4'!E10</f>
        <v>0</v>
      </c>
      <c r="I15" s="133">
        <v>0</v>
      </c>
      <c r="J15" s="134"/>
      <c r="K15" s="135"/>
    </row>
    <row r="16" spans="1:13" ht="24" customHeight="1" x14ac:dyDescent="0.25">
      <c r="A16" s="138"/>
      <c r="B16" s="145" t="s">
        <v>9</v>
      </c>
      <c r="C16" s="146"/>
      <c r="D16" s="55">
        <f t="shared" si="1"/>
        <v>1734665576.29</v>
      </c>
      <c r="E16" s="55">
        <f>'Таблица 4'!B11</f>
        <v>335993545.29000002</v>
      </c>
      <c r="F16" s="55">
        <f>'Таблица 4'!C11</f>
        <v>272661060</v>
      </c>
      <c r="G16" s="55">
        <f>'Таблица 4'!D11</f>
        <v>275849437</v>
      </c>
      <c r="H16" s="55">
        <f>'Таблица 4'!E11</f>
        <v>283387178</v>
      </c>
      <c r="I16" s="133">
        <f>'Таблица 4'!F11+'Таблица 4'!G11</f>
        <v>566774356</v>
      </c>
      <c r="J16" s="134"/>
      <c r="K16" s="136"/>
    </row>
    <row r="17" spans="1:11" ht="24" customHeight="1" thickBot="1" x14ac:dyDescent="0.3">
      <c r="A17" s="139"/>
      <c r="B17" s="108" t="s">
        <v>10</v>
      </c>
      <c r="C17" s="109"/>
      <c r="D17" s="55">
        <f t="shared" si="1"/>
        <v>0</v>
      </c>
      <c r="E17" s="56">
        <v>0</v>
      </c>
      <c r="F17" s="56">
        <v>0</v>
      </c>
      <c r="G17" s="56">
        <v>0</v>
      </c>
      <c r="H17" s="56">
        <v>0</v>
      </c>
      <c r="I17" s="105">
        <v>0</v>
      </c>
      <c r="J17" s="106"/>
      <c r="K17" s="107"/>
    </row>
    <row r="18" spans="1:11" ht="32.25" customHeight="1" x14ac:dyDescent="0.25">
      <c r="A18" s="120" t="s">
        <v>23</v>
      </c>
      <c r="B18" s="121"/>
      <c r="C18" s="122"/>
      <c r="D18" s="96" t="s">
        <v>194</v>
      </c>
      <c r="E18" s="97"/>
      <c r="F18" s="97"/>
      <c r="G18" s="97"/>
      <c r="H18" s="97"/>
      <c r="I18" s="97"/>
      <c r="J18" s="97"/>
      <c r="K18" s="98"/>
    </row>
    <row r="19" spans="1:11" ht="26.25" customHeight="1" x14ac:dyDescent="0.25">
      <c r="A19" s="123"/>
      <c r="B19" s="124"/>
      <c r="C19" s="125"/>
      <c r="D19" s="99"/>
      <c r="E19" s="100"/>
      <c r="F19" s="100"/>
      <c r="G19" s="100"/>
      <c r="H19" s="100"/>
      <c r="I19" s="100"/>
      <c r="J19" s="100"/>
      <c r="K19" s="101"/>
    </row>
    <row r="20" spans="1:11" ht="17.25" customHeight="1" thickBot="1" x14ac:dyDescent="0.3">
      <c r="A20" s="126"/>
      <c r="B20" s="127"/>
      <c r="C20" s="128"/>
      <c r="D20" s="102"/>
      <c r="E20" s="103"/>
      <c r="F20" s="103"/>
      <c r="G20" s="103"/>
      <c r="H20" s="103"/>
      <c r="I20" s="103"/>
      <c r="J20" s="103"/>
      <c r="K20" s="104"/>
    </row>
  </sheetData>
  <mergeCells count="25">
    <mergeCell ref="I15:K15"/>
    <mergeCell ref="I16:K16"/>
    <mergeCell ref="A11:A17"/>
    <mergeCell ref="B11:C12"/>
    <mergeCell ref="D11:K11"/>
    <mergeCell ref="B13:C13"/>
    <mergeCell ref="B14:C14"/>
    <mergeCell ref="B15:C15"/>
    <mergeCell ref="B16:C16"/>
    <mergeCell ref="D18:K20"/>
    <mergeCell ref="I17:K17"/>
    <mergeCell ref="B17:C17"/>
    <mergeCell ref="B10:K10"/>
    <mergeCell ref="I1:K1"/>
    <mergeCell ref="A3:K3"/>
    <mergeCell ref="B4:K4"/>
    <mergeCell ref="B5:K5"/>
    <mergeCell ref="B6:K6"/>
    <mergeCell ref="B8:K8"/>
    <mergeCell ref="B9:K9"/>
    <mergeCell ref="B7:K7"/>
    <mergeCell ref="A18:C20"/>
    <mergeCell ref="I12:K12"/>
    <mergeCell ref="I13:K13"/>
    <mergeCell ref="I14:K14"/>
  </mergeCells>
  <pageMargins left="1.1811023622047245" right="0.39370078740157483" top="0.27559055118110237" bottom="0.78740157480314965" header="0.31496062992125984" footer="0.31496062992125984"/>
  <pageSetup paperSize="9" scale="53" firstPageNumber="2" fitToHeight="3" orientation="landscape" useFirstPageNumber="1" horizontalDpi="180" verticalDpi="180" r:id="rId1"/>
  <headerFooter differentOddEven="1" differentFirst="1">
    <oddHeader>&amp;C&amp;"Times New Roman,обычный"5</oddHeader>
    <firstHeader>&amp;C7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view="pageLayout" zoomScale="70" zoomScaleNormal="70" zoomScalePageLayoutView="70" workbookViewId="0">
      <selection activeCell="G12" sqref="G12"/>
    </sheetView>
  </sheetViews>
  <sheetFormatPr defaultRowHeight="15" x14ac:dyDescent="0.25"/>
  <cols>
    <col min="1" max="1" width="8.7109375" style="1" customWidth="1"/>
    <col min="2" max="2" width="31.28515625" style="1" customWidth="1"/>
    <col min="3" max="4" width="16.140625" style="1" customWidth="1"/>
    <col min="5" max="6" width="12.28515625" style="1" customWidth="1"/>
    <col min="7" max="12" width="16.5703125" style="1" customWidth="1"/>
    <col min="13" max="13" width="56.42578125" style="1" customWidth="1"/>
    <col min="14" max="14" width="28.7109375" style="1" customWidth="1"/>
    <col min="15" max="15" width="19.140625" style="1" customWidth="1"/>
    <col min="16" max="16" width="18.140625" style="1" customWidth="1"/>
    <col min="17" max="16384" width="9.140625" style="1"/>
  </cols>
  <sheetData>
    <row r="1" spans="1:16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113"/>
      <c r="K1" s="113"/>
      <c r="L1" s="113"/>
      <c r="M1" s="113"/>
      <c r="N1" s="113"/>
      <c r="O1" s="113"/>
      <c r="P1" s="113"/>
    </row>
    <row r="2" spans="1:16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10"/>
      <c r="K2" s="10"/>
      <c r="L2" s="10"/>
      <c r="M2" s="3"/>
      <c r="N2" s="3"/>
      <c r="O2" s="3"/>
      <c r="P2" s="10"/>
    </row>
    <row r="3" spans="1:16" ht="30" customHeight="1" thickBot="1" x14ac:dyDescent="0.3">
      <c r="A3" s="150" t="s">
        <v>141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6" ht="30" customHeight="1" x14ac:dyDescent="0.25">
      <c r="A4" s="158" t="s">
        <v>4</v>
      </c>
      <c r="B4" s="151" t="s">
        <v>24</v>
      </c>
      <c r="C4" s="151" t="s">
        <v>25</v>
      </c>
      <c r="D4" s="151" t="s">
        <v>26</v>
      </c>
      <c r="E4" s="151" t="s">
        <v>5</v>
      </c>
      <c r="F4" s="151"/>
      <c r="G4" s="160" t="s">
        <v>32</v>
      </c>
      <c r="H4" s="160"/>
      <c r="I4" s="160"/>
      <c r="J4" s="160"/>
      <c r="K4" s="160"/>
      <c r="L4" s="160"/>
      <c r="M4" s="160" t="s">
        <v>33</v>
      </c>
      <c r="N4" s="151" t="s">
        <v>34</v>
      </c>
      <c r="O4" s="151" t="s">
        <v>35</v>
      </c>
      <c r="P4" s="153" t="s">
        <v>36</v>
      </c>
    </row>
    <row r="5" spans="1:16" ht="69.75" customHeight="1" x14ac:dyDescent="0.25">
      <c r="A5" s="159"/>
      <c r="B5" s="152"/>
      <c r="C5" s="152"/>
      <c r="D5" s="152"/>
      <c r="E5" s="14" t="s">
        <v>27</v>
      </c>
      <c r="F5" s="14" t="s">
        <v>28</v>
      </c>
      <c r="G5" s="9" t="s">
        <v>15</v>
      </c>
      <c r="H5" s="9" t="s">
        <v>16</v>
      </c>
      <c r="I5" s="9" t="s">
        <v>17</v>
      </c>
      <c r="J5" s="9" t="s">
        <v>29</v>
      </c>
      <c r="K5" s="9" t="s">
        <v>30</v>
      </c>
      <c r="L5" s="9" t="s">
        <v>31</v>
      </c>
      <c r="M5" s="161"/>
      <c r="N5" s="152"/>
      <c r="O5" s="152"/>
      <c r="P5" s="154"/>
    </row>
    <row r="6" spans="1:16" ht="30" customHeight="1" x14ac:dyDescent="0.25">
      <c r="A6" s="1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9" t="s">
        <v>18</v>
      </c>
      <c r="H6" s="9" t="s">
        <v>38</v>
      </c>
      <c r="I6" s="9" t="s">
        <v>39</v>
      </c>
      <c r="J6" s="9" t="s">
        <v>40</v>
      </c>
      <c r="K6" s="9" t="s">
        <v>41</v>
      </c>
      <c r="L6" s="9" t="s">
        <v>42</v>
      </c>
      <c r="M6" s="9" t="s">
        <v>43</v>
      </c>
      <c r="N6" s="19" t="s">
        <v>44</v>
      </c>
      <c r="O6" s="19" t="s">
        <v>45</v>
      </c>
      <c r="P6" s="20" t="s">
        <v>46</v>
      </c>
    </row>
    <row r="7" spans="1:16" ht="63.75" customHeight="1" x14ac:dyDescent="0.25">
      <c r="A7" s="155" t="s">
        <v>145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7"/>
    </row>
    <row r="8" spans="1:16" ht="382.5" customHeight="1" x14ac:dyDescent="0.25">
      <c r="A8" s="17">
        <v>1</v>
      </c>
      <c r="B8" s="11" t="s">
        <v>116</v>
      </c>
      <c r="C8" s="11" t="s">
        <v>109</v>
      </c>
      <c r="D8" s="11" t="s">
        <v>117</v>
      </c>
      <c r="E8" s="42">
        <v>125</v>
      </c>
      <c r="F8" s="37">
        <v>2023</v>
      </c>
      <c r="G8" s="26">
        <v>185</v>
      </c>
      <c r="H8" s="26">
        <v>202</v>
      </c>
      <c r="I8" s="26">
        <v>222</v>
      </c>
      <c r="J8" s="26">
        <v>244</v>
      </c>
      <c r="K8" s="26">
        <v>261</v>
      </c>
      <c r="L8" s="26">
        <v>282</v>
      </c>
      <c r="M8" s="14" t="s">
        <v>118</v>
      </c>
      <c r="N8" s="14" t="s">
        <v>104</v>
      </c>
      <c r="O8" s="51" t="s">
        <v>135</v>
      </c>
      <c r="P8" s="27" t="s">
        <v>195</v>
      </c>
    </row>
    <row r="9" spans="1:16" ht="408.75" customHeight="1" x14ac:dyDescent="0.25">
      <c r="A9" s="17" t="s">
        <v>48</v>
      </c>
      <c r="B9" s="16" t="s">
        <v>119</v>
      </c>
      <c r="C9" s="43" t="s">
        <v>120</v>
      </c>
      <c r="D9" s="11" t="s">
        <v>114</v>
      </c>
      <c r="E9" s="47">
        <v>1950</v>
      </c>
      <c r="F9" s="38">
        <v>2023</v>
      </c>
      <c r="G9" s="48">
        <v>2050</v>
      </c>
      <c r="H9" s="48">
        <v>2100</v>
      </c>
      <c r="I9" s="48">
        <v>2100</v>
      </c>
      <c r="J9" s="48">
        <v>2100</v>
      </c>
      <c r="K9" s="48">
        <v>2100</v>
      </c>
      <c r="L9" s="48">
        <v>2100</v>
      </c>
      <c r="M9" s="60" t="s">
        <v>162</v>
      </c>
      <c r="N9" s="14" t="s">
        <v>104</v>
      </c>
      <c r="O9" s="51" t="s">
        <v>135</v>
      </c>
      <c r="P9" s="27" t="s">
        <v>195</v>
      </c>
    </row>
    <row r="10" spans="1:16" ht="399" customHeight="1" x14ac:dyDescent="0.25">
      <c r="A10" s="17" t="s">
        <v>49</v>
      </c>
      <c r="B10" s="16" t="s">
        <v>161</v>
      </c>
      <c r="C10" s="16" t="s">
        <v>109</v>
      </c>
      <c r="D10" s="16" t="s">
        <v>103</v>
      </c>
      <c r="E10" s="42">
        <v>23.6</v>
      </c>
      <c r="F10" s="38">
        <v>2023</v>
      </c>
      <c r="G10" s="41">
        <v>23.6</v>
      </c>
      <c r="H10" s="41">
        <v>23.6</v>
      </c>
      <c r="I10" s="41">
        <v>23.6</v>
      </c>
      <c r="J10" s="41">
        <v>23.6</v>
      </c>
      <c r="K10" s="41">
        <v>23.6</v>
      </c>
      <c r="L10" s="41">
        <v>23.6</v>
      </c>
      <c r="M10" s="14" t="s">
        <v>113</v>
      </c>
      <c r="N10" s="14" t="s">
        <v>104</v>
      </c>
      <c r="O10" s="51" t="s">
        <v>135</v>
      </c>
      <c r="P10" s="27" t="s">
        <v>196</v>
      </c>
    </row>
    <row r="11" spans="1:16" ht="41.25" customHeight="1" x14ac:dyDescent="0.25">
      <c r="A11" s="147" t="s">
        <v>187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9"/>
    </row>
    <row r="12" spans="1:16" ht="408.75" customHeight="1" x14ac:dyDescent="0.25">
      <c r="A12" s="17" t="s">
        <v>50</v>
      </c>
      <c r="B12" s="11" t="s">
        <v>179</v>
      </c>
      <c r="C12" s="11" t="s">
        <v>205</v>
      </c>
      <c r="D12" s="11" t="s">
        <v>103</v>
      </c>
      <c r="E12" s="77">
        <v>53</v>
      </c>
      <c r="F12" s="37">
        <v>2023</v>
      </c>
      <c r="G12" s="26">
        <v>57</v>
      </c>
      <c r="H12" s="26">
        <v>61</v>
      </c>
      <c r="I12" s="26">
        <v>61</v>
      </c>
      <c r="J12" s="26">
        <v>61</v>
      </c>
      <c r="K12" s="26">
        <v>61</v>
      </c>
      <c r="L12" s="26">
        <v>61</v>
      </c>
      <c r="M12" s="14" t="s">
        <v>207</v>
      </c>
      <c r="N12" s="14" t="s">
        <v>104</v>
      </c>
      <c r="O12" s="51" t="s">
        <v>135</v>
      </c>
      <c r="P12" s="27" t="s">
        <v>195</v>
      </c>
    </row>
    <row r="13" spans="1:16" ht="126" x14ac:dyDescent="0.25">
      <c r="A13" s="17" t="s">
        <v>51</v>
      </c>
      <c r="B13" s="16" t="s">
        <v>180</v>
      </c>
      <c r="C13" s="16" t="s">
        <v>183</v>
      </c>
      <c r="D13" s="78" t="s">
        <v>103</v>
      </c>
      <c r="E13" s="48">
        <v>67.5</v>
      </c>
      <c r="F13" s="38">
        <v>2023</v>
      </c>
      <c r="G13" s="48">
        <v>70.5</v>
      </c>
      <c r="H13" s="48">
        <v>70.5</v>
      </c>
      <c r="I13" s="48">
        <v>70.5</v>
      </c>
      <c r="J13" s="48">
        <v>70.5</v>
      </c>
      <c r="K13" s="48">
        <v>70.5</v>
      </c>
      <c r="L13" s="48">
        <v>70.5</v>
      </c>
      <c r="M13" s="14" t="s">
        <v>181</v>
      </c>
      <c r="N13" s="14" t="s">
        <v>104</v>
      </c>
      <c r="O13" s="51" t="s">
        <v>135</v>
      </c>
      <c r="P13" s="27" t="s">
        <v>195</v>
      </c>
    </row>
    <row r="14" spans="1:16" ht="409.5" customHeight="1" x14ac:dyDescent="0.25">
      <c r="A14" s="17" t="s">
        <v>19</v>
      </c>
      <c r="B14" s="16" t="s">
        <v>182</v>
      </c>
      <c r="C14" s="16" t="s">
        <v>205</v>
      </c>
      <c r="D14" s="16" t="s">
        <v>103</v>
      </c>
      <c r="E14" s="41">
        <v>34.799999999999997</v>
      </c>
      <c r="F14" s="38">
        <v>2023</v>
      </c>
      <c r="G14" s="41">
        <v>34.799999999999997</v>
      </c>
      <c r="H14" s="41">
        <v>34.799999999999997</v>
      </c>
      <c r="I14" s="41">
        <v>34.799999999999997</v>
      </c>
      <c r="J14" s="41">
        <v>34.799999999999997</v>
      </c>
      <c r="K14" s="41">
        <v>34.799999999999997</v>
      </c>
      <c r="L14" s="41">
        <v>34.799999999999997</v>
      </c>
      <c r="M14" s="14" t="s">
        <v>208</v>
      </c>
      <c r="N14" s="14" t="s">
        <v>104</v>
      </c>
      <c r="O14" s="51" t="s">
        <v>135</v>
      </c>
      <c r="P14" s="27" t="s">
        <v>196</v>
      </c>
    </row>
    <row r="15" spans="1:16" ht="45.75" customHeight="1" x14ac:dyDescent="0.25">
      <c r="B15" s="39" t="s">
        <v>110</v>
      </c>
    </row>
    <row r="16" spans="1:16" ht="60" x14ac:dyDescent="0.25">
      <c r="B16" s="40" t="s">
        <v>111</v>
      </c>
    </row>
    <row r="17" spans="2:2" x14ac:dyDescent="0.25">
      <c r="B17" s="39"/>
    </row>
    <row r="18" spans="2:2" ht="60" x14ac:dyDescent="0.25">
      <c r="B18" s="40" t="s">
        <v>112</v>
      </c>
    </row>
    <row r="19" spans="2:2" ht="45" x14ac:dyDescent="0.25">
      <c r="B19" s="39" t="s">
        <v>206</v>
      </c>
    </row>
    <row r="20" spans="2:2" x14ac:dyDescent="0.25">
      <c r="B20" s="39"/>
    </row>
  </sheetData>
  <mergeCells count="14">
    <mergeCell ref="A11:P11"/>
    <mergeCell ref="J1:P1"/>
    <mergeCell ref="A3:P3"/>
    <mergeCell ref="N4:N5"/>
    <mergeCell ref="O4:O5"/>
    <mergeCell ref="P4:P5"/>
    <mergeCell ref="A7:P7"/>
    <mergeCell ref="A4:A5"/>
    <mergeCell ref="B4:B5"/>
    <mergeCell ref="C4:C5"/>
    <mergeCell ref="D4:D5"/>
    <mergeCell ref="E4:F4"/>
    <mergeCell ref="M4:M5"/>
    <mergeCell ref="G4:L4"/>
  </mergeCells>
  <pageMargins left="0.72992424242424248" right="0.39370078740157483" top="0.56685606060606064" bottom="0.78740157480314965" header="0.31496062992125984" footer="0.31496062992125984"/>
  <pageSetup paperSize="9" scale="42" firstPageNumber="2" fitToHeight="0" orientation="landscape" useFirstPageNumber="1" horizontalDpi="180" verticalDpi="180" r:id="rId1"/>
  <headerFooter differentOddEven="1" differentFirst="1">
    <oddHeader>&amp;C&amp;"Times New Roman,обычный"10</oddHeader>
    <evenHeader>&amp;C9</evenHeader>
    <firstHeader>&amp;C8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Layout" zoomScale="70" zoomScaleNormal="70" zoomScalePageLayoutView="70" workbookViewId="0">
      <selection activeCell="I1" sqref="I1:N1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1" customWidth="1"/>
    <col min="12" max="12" width="16.85546875" style="1" customWidth="1"/>
    <col min="13" max="13" width="19.42578125" style="1" customWidth="1"/>
    <col min="14" max="14" width="22.42578125" style="1" customWidth="1"/>
    <col min="15" max="16384" width="9.140625" style="1"/>
  </cols>
  <sheetData>
    <row r="1" spans="1:14" s="5" customFormat="1" ht="82.5" customHeight="1" x14ac:dyDescent="0.25">
      <c r="A1" s="3"/>
      <c r="B1" s="3"/>
      <c r="C1" s="3"/>
      <c r="D1" s="3"/>
      <c r="E1" s="3"/>
      <c r="F1" s="57"/>
      <c r="G1" s="57"/>
      <c r="H1" s="3"/>
      <c r="I1" s="113"/>
      <c r="J1" s="113"/>
      <c r="K1" s="113"/>
      <c r="L1" s="113"/>
      <c r="M1" s="113"/>
      <c r="N1" s="113"/>
    </row>
    <row r="2" spans="1:14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10"/>
      <c r="J2" s="10"/>
      <c r="K2" s="10"/>
      <c r="L2" s="3"/>
      <c r="M2" s="3"/>
      <c r="N2" s="10"/>
    </row>
    <row r="3" spans="1:14" ht="30" customHeight="1" thickBot="1" x14ac:dyDescent="0.3">
      <c r="A3" s="169" t="s">
        <v>142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ht="30" customHeight="1" x14ac:dyDescent="0.25">
      <c r="A4" s="170" t="s">
        <v>4</v>
      </c>
      <c r="B4" s="172" t="s">
        <v>24</v>
      </c>
      <c r="C4" s="172" t="s">
        <v>25</v>
      </c>
      <c r="D4" s="172" t="s">
        <v>26</v>
      </c>
      <c r="E4" s="167" t="s">
        <v>5</v>
      </c>
      <c r="F4" s="174" t="s">
        <v>54</v>
      </c>
      <c r="G4" s="174"/>
      <c r="H4" s="174"/>
      <c r="I4" s="174"/>
      <c r="J4" s="174"/>
      <c r="K4" s="174"/>
      <c r="L4" s="172" t="s">
        <v>53</v>
      </c>
      <c r="M4" s="172" t="s">
        <v>34</v>
      </c>
      <c r="N4" s="162" t="s">
        <v>36</v>
      </c>
    </row>
    <row r="5" spans="1:14" ht="69.75" customHeight="1" x14ac:dyDescent="0.25">
      <c r="A5" s="171"/>
      <c r="B5" s="173"/>
      <c r="C5" s="173"/>
      <c r="D5" s="173"/>
      <c r="E5" s="168"/>
      <c r="F5" s="21" t="s">
        <v>55</v>
      </c>
      <c r="G5" s="21" t="s">
        <v>56</v>
      </c>
      <c r="H5" s="21" t="s">
        <v>57</v>
      </c>
      <c r="I5" s="21" t="s">
        <v>57</v>
      </c>
      <c r="J5" s="21" t="s">
        <v>57</v>
      </c>
      <c r="K5" s="21" t="s">
        <v>58</v>
      </c>
      <c r="L5" s="175"/>
      <c r="M5" s="173"/>
      <c r="N5" s="163"/>
    </row>
    <row r="6" spans="1:14" ht="34.5" customHeight="1" x14ac:dyDescent="0.25">
      <c r="A6" s="22" t="s">
        <v>47</v>
      </c>
      <c r="B6" s="23" t="s">
        <v>48</v>
      </c>
      <c r="C6" s="23" t="s">
        <v>49</v>
      </c>
      <c r="D6" s="23" t="s">
        <v>50</v>
      </c>
      <c r="E6" s="23" t="s">
        <v>51</v>
      </c>
      <c r="F6" s="21" t="s">
        <v>19</v>
      </c>
      <c r="G6" s="21" t="s">
        <v>18</v>
      </c>
      <c r="H6" s="21" t="s">
        <v>38</v>
      </c>
      <c r="I6" s="21" t="s">
        <v>39</v>
      </c>
      <c r="J6" s="21" t="s">
        <v>40</v>
      </c>
      <c r="K6" s="21" t="s">
        <v>41</v>
      </c>
      <c r="L6" s="21" t="s">
        <v>42</v>
      </c>
      <c r="M6" s="23" t="s">
        <v>43</v>
      </c>
      <c r="N6" s="24" t="s">
        <v>44</v>
      </c>
    </row>
    <row r="7" spans="1:14" ht="34.5" customHeight="1" x14ac:dyDescent="0.25">
      <c r="A7" s="22" t="s">
        <v>52</v>
      </c>
      <c r="B7" s="164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6"/>
    </row>
    <row r="8" spans="1:14" ht="125.25" customHeight="1" x14ac:dyDescent="0.25">
      <c r="A8" s="25" t="s">
        <v>11</v>
      </c>
      <c r="B8" s="51" t="s">
        <v>135</v>
      </c>
      <c r="C8" s="51" t="s">
        <v>135</v>
      </c>
      <c r="D8" s="51" t="s">
        <v>135</v>
      </c>
      <c r="E8" s="51" t="s">
        <v>135</v>
      </c>
      <c r="F8" s="51" t="s">
        <v>135</v>
      </c>
      <c r="G8" s="51" t="s">
        <v>135</v>
      </c>
      <c r="H8" s="51" t="s">
        <v>135</v>
      </c>
      <c r="I8" s="51" t="s">
        <v>135</v>
      </c>
      <c r="J8" s="51" t="s">
        <v>135</v>
      </c>
      <c r="K8" s="51" t="s">
        <v>135</v>
      </c>
      <c r="L8" s="51" t="s">
        <v>135</v>
      </c>
      <c r="M8" s="51" t="s">
        <v>135</v>
      </c>
      <c r="N8" s="51" t="s">
        <v>135</v>
      </c>
    </row>
    <row r="9" spans="1:14" ht="127.5" customHeight="1" x14ac:dyDescent="0.25">
      <c r="A9" s="25" t="s">
        <v>12</v>
      </c>
      <c r="B9" s="51" t="s">
        <v>135</v>
      </c>
      <c r="C9" s="51" t="s">
        <v>135</v>
      </c>
      <c r="D9" s="51" t="s">
        <v>135</v>
      </c>
      <c r="E9" s="51" t="s">
        <v>135</v>
      </c>
      <c r="F9" s="51" t="s">
        <v>135</v>
      </c>
      <c r="G9" s="51" t="s">
        <v>135</v>
      </c>
      <c r="H9" s="51" t="s">
        <v>135</v>
      </c>
      <c r="I9" s="51" t="s">
        <v>135</v>
      </c>
      <c r="J9" s="51" t="s">
        <v>135</v>
      </c>
      <c r="K9" s="51" t="s">
        <v>135</v>
      </c>
      <c r="L9" s="51" t="s">
        <v>135</v>
      </c>
      <c r="M9" s="51" t="s">
        <v>135</v>
      </c>
      <c r="N9" s="51" t="s">
        <v>135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>&amp;C&amp;"Times New Roman,обычный"11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view="pageLayout" topLeftCell="A31" zoomScale="70" zoomScaleNormal="80" zoomScaleSheetLayoutView="85" zoomScalePageLayoutView="70" workbookViewId="0">
      <selection activeCell="C59" sqref="C59"/>
    </sheetView>
  </sheetViews>
  <sheetFormatPr defaultRowHeight="15" x14ac:dyDescent="0.25"/>
  <cols>
    <col min="1" max="1" width="8.28515625" style="6" customWidth="1"/>
    <col min="2" max="3" width="79.42578125" style="6" customWidth="1"/>
    <col min="4" max="4" width="83.7109375" style="6" customWidth="1"/>
    <col min="5" max="16384" width="9.140625" style="6"/>
  </cols>
  <sheetData>
    <row r="1" spans="1:4" s="5" customFormat="1" ht="14.25" customHeight="1" x14ac:dyDescent="0.25">
      <c r="A1" s="3"/>
      <c r="B1" s="3"/>
      <c r="C1" s="3"/>
      <c r="D1" s="12"/>
    </row>
    <row r="2" spans="1:4" s="5" customFormat="1" ht="15" customHeight="1" x14ac:dyDescent="0.25">
      <c r="A2" s="3"/>
      <c r="B2" s="3"/>
      <c r="C2" s="3"/>
      <c r="D2" s="12"/>
    </row>
    <row r="3" spans="1:4" s="5" customFormat="1" ht="27.75" customHeight="1" x14ac:dyDescent="0.25">
      <c r="A3" s="185" t="s">
        <v>143</v>
      </c>
      <c r="B3" s="185"/>
      <c r="C3" s="185"/>
      <c r="D3" s="185"/>
    </row>
    <row r="4" spans="1:4" s="5" customFormat="1" ht="59.25" customHeight="1" x14ac:dyDescent="0.25">
      <c r="A4" s="186" t="s">
        <v>4</v>
      </c>
      <c r="B4" s="186" t="s">
        <v>59</v>
      </c>
      <c r="C4" s="187" t="s">
        <v>60</v>
      </c>
      <c r="D4" s="186" t="s">
        <v>61</v>
      </c>
    </row>
    <row r="5" spans="1:4" s="5" customFormat="1" ht="9" customHeight="1" x14ac:dyDescent="0.25">
      <c r="A5" s="186"/>
      <c r="B5" s="186"/>
      <c r="C5" s="188"/>
      <c r="D5" s="186"/>
    </row>
    <row r="6" spans="1:4" s="5" customFormat="1" ht="12" hidden="1" customHeight="1" x14ac:dyDescent="0.25">
      <c r="A6" s="186"/>
      <c r="B6" s="186"/>
      <c r="C6" s="189"/>
      <c r="D6" s="186"/>
    </row>
    <row r="7" spans="1:4" s="5" customFormat="1" ht="24" customHeight="1" x14ac:dyDescent="0.25">
      <c r="A7" s="13">
        <v>1</v>
      </c>
      <c r="B7" s="13">
        <v>2</v>
      </c>
      <c r="C7" s="13" t="s">
        <v>49</v>
      </c>
      <c r="D7" s="13" t="s">
        <v>50</v>
      </c>
    </row>
    <row r="8" spans="1:4" s="5" customFormat="1" ht="25.5" customHeight="1" x14ac:dyDescent="0.25">
      <c r="A8" s="59" t="s">
        <v>52</v>
      </c>
      <c r="B8" s="190" t="s">
        <v>121</v>
      </c>
      <c r="C8" s="191"/>
      <c r="D8" s="192"/>
    </row>
    <row r="9" spans="1:4" s="5" customFormat="1" ht="25.5" customHeight="1" x14ac:dyDescent="0.25">
      <c r="A9" s="58"/>
      <c r="B9" s="194" t="s">
        <v>122</v>
      </c>
      <c r="C9" s="195"/>
      <c r="D9" s="15" t="s">
        <v>124</v>
      </c>
    </row>
    <row r="10" spans="1:4" s="50" customFormat="1" ht="117" customHeight="1" x14ac:dyDescent="0.25">
      <c r="A10" s="45" t="s">
        <v>126</v>
      </c>
      <c r="B10" s="16" t="s">
        <v>185</v>
      </c>
      <c r="C10" s="46" t="s">
        <v>188</v>
      </c>
      <c r="D10" s="49" t="s">
        <v>123</v>
      </c>
    </row>
    <row r="11" spans="1:4" s="5" customFormat="1" ht="32.25" customHeight="1" x14ac:dyDescent="0.25">
      <c r="A11" s="83" t="s">
        <v>127</v>
      </c>
      <c r="B11" s="176" t="s">
        <v>125</v>
      </c>
      <c r="C11" s="177"/>
      <c r="D11" s="177"/>
    </row>
    <row r="12" spans="1:4" s="44" customFormat="1" ht="35.25" customHeight="1" x14ac:dyDescent="0.25">
      <c r="A12" s="59"/>
      <c r="B12" s="193" t="s">
        <v>122</v>
      </c>
      <c r="C12" s="181"/>
      <c r="D12" s="84" t="s">
        <v>124</v>
      </c>
    </row>
    <row r="13" spans="1:4" s="44" customFormat="1" ht="147" customHeight="1" x14ac:dyDescent="0.25">
      <c r="A13" s="85" t="s">
        <v>128</v>
      </c>
      <c r="B13" s="43" t="s">
        <v>185</v>
      </c>
      <c r="C13" s="86" t="s">
        <v>163</v>
      </c>
      <c r="D13" s="43" t="s">
        <v>123</v>
      </c>
    </row>
    <row r="14" spans="1:4" s="5" customFormat="1" ht="105.75" customHeight="1" x14ac:dyDescent="0.25">
      <c r="A14" s="61" t="s">
        <v>165</v>
      </c>
      <c r="B14" s="43" t="s">
        <v>185</v>
      </c>
      <c r="C14" s="43" t="s">
        <v>164</v>
      </c>
      <c r="D14" s="43" t="s">
        <v>123</v>
      </c>
    </row>
    <row r="15" spans="1:4" s="5" customFormat="1" ht="25.5" customHeight="1" x14ac:dyDescent="0.25">
      <c r="A15" s="83">
        <v>3</v>
      </c>
      <c r="B15" s="202" t="s">
        <v>168</v>
      </c>
      <c r="C15" s="203"/>
      <c r="D15" s="203"/>
    </row>
    <row r="16" spans="1:4" s="5" customFormat="1" ht="25.5" customHeight="1" x14ac:dyDescent="0.25">
      <c r="A16" s="59"/>
      <c r="B16" s="180" t="s">
        <v>178</v>
      </c>
      <c r="C16" s="181"/>
      <c r="D16" s="75" t="s">
        <v>124</v>
      </c>
    </row>
    <row r="17" spans="1:4" s="5" customFormat="1" ht="109.5" customHeight="1" x14ac:dyDescent="0.25">
      <c r="A17" s="61" t="s">
        <v>166</v>
      </c>
      <c r="B17" s="43" t="s">
        <v>185</v>
      </c>
      <c r="C17" s="79" t="s">
        <v>140</v>
      </c>
      <c r="D17" s="43" t="s">
        <v>123</v>
      </c>
    </row>
    <row r="18" spans="1:4" s="5" customFormat="1" ht="109.5" customHeight="1" x14ac:dyDescent="0.25">
      <c r="A18" s="61" t="s">
        <v>167</v>
      </c>
      <c r="B18" s="43" t="s">
        <v>186</v>
      </c>
      <c r="C18" s="79" t="s">
        <v>170</v>
      </c>
      <c r="D18" s="43" t="s">
        <v>169</v>
      </c>
    </row>
    <row r="19" spans="1:4" s="5" customFormat="1" ht="25.5" customHeight="1" x14ac:dyDescent="0.25">
      <c r="A19" s="196">
        <v>4</v>
      </c>
      <c r="B19" s="198" t="s">
        <v>129</v>
      </c>
      <c r="C19" s="199"/>
      <c r="D19" s="199"/>
    </row>
    <row r="20" spans="1:4" s="5" customFormat="1" ht="21" customHeight="1" x14ac:dyDescent="0.25">
      <c r="A20" s="197"/>
      <c r="B20" s="200"/>
      <c r="C20" s="201"/>
      <c r="D20" s="201"/>
    </row>
    <row r="21" spans="1:4" s="5" customFormat="1" ht="27.75" customHeight="1" x14ac:dyDescent="0.25">
      <c r="A21" s="61"/>
      <c r="B21" s="178" t="s">
        <v>122</v>
      </c>
      <c r="C21" s="179"/>
      <c r="D21" s="76" t="s">
        <v>124</v>
      </c>
    </row>
    <row r="22" spans="1:4" s="44" customFormat="1" ht="143.25" customHeight="1" x14ac:dyDescent="0.25">
      <c r="A22" s="61" t="s">
        <v>175</v>
      </c>
      <c r="B22" s="87" t="s">
        <v>185</v>
      </c>
      <c r="C22" s="87" t="s">
        <v>131</v>
      </c>
      <c r="D22" s="43" t="s">
        <v>130</v>
      </c>
    </row>
    <row r="23" spans="1:4" s="5" customFormat="1" ht="111" customHeight="1" x14ac:dyDescent="0.25">
      <c r="A23" s="59" t="s">
        <v>132</v>
      </c>
      <c r="B23" s="43" t="s">
        <v>185</v>
      </c>
      <c r="C23" s="43" t="s">
        <v>136</v>
      </c>
      <c r="D23" s="43" t="s">
        <v>123</v>
      </c>
    </row>
    <row r="24" spans="1:4" s="5" customFormat="1" ht="111" customHeight="1" x14ac:dyDescent="0.25">
      <c r="A24" s="61" t="s">
        <v>192</v>
      </c>
      <c r="B24" s="43" t="s">
        <v>186</v>
      </c>
      <c r="C24" s="43" t="s">
        <v>136</v>
      </c>
      <c r="D24" s="43" t="s">
        <v>171</v>
      </c>
    </row>
    <row r="25" spans="1:4" s="5" customFormat="1" ht="29.25" customHeight="1" x14ac:dyDescent="0.25">
      <c r="A25" s="61"/>
      <c r="B25" s="182" t="s">
        <v>158</v>
      </c>
      <c r="C25" s="183"/>
      <c r="D25" s="184"/>
    </row>
    <row r="26" spans="1:4" s="5" customFormat="1" ht="37.5" customHeight="1" x14ac:dyDescent="0.25">
      <c r="A26" s="61">
        <v>5</v>
      </c>
      <c r="B26" s="176" t="s">
        <v>189</v>
      </c>
      <c r="C26" s="177"/>
      <c r="D26" s="177"/>
    </row>
    <row r="27" spans="1:4" s="5" customFormat="1" ht="26.25" customHeight="1" x14ac:dyDescent="0.25">
      <c r="A27" s="59"/>
      <c r="B27" s="178" t="s">
        <v>122</v>
      </c>
      <c r="C27" s="179"/>
      <c r="D27" s="75" t="s">
        <v>124</v>
      </c>
    </row>
    <row r="28" spans="1:4" s="5" customFormat="1" ht="117" customHeight="1" x14ac:dyDescent="0.25">
      <c r="A28" s="59" t="s">
        <v>176</v>
      </c>
      <c r="B28" s="43" t="s">
        <v>185</v>
      </c>
      <c r="C28" s="43" t="s">
        <v>133</v>
      </c>
      <c r="D28" s="43" t="s">
        <v>134</v>
      </c>
    </row>
    <row r="29" spans="1:4" s="5" customFormat="1" ht="237" customHeight="1" x14ac:dyDescent="0.25">
      <c r="A29" s="59" t="s">
        <v>177</v>
      </c>
      <c r="B29" s="43" t="s">
        <v>186</v>
      </c>
      <c r="C29" s="43" t="s">
        <v>191</v>
      </c>
      <c r="D29" s="43" t="s">
        <v>169</v>
      </c>
    </row>
    <row r="30" spans="1:4" ht="35.25" customHeight="1" x14ac:dyDescent="0.25">
      <c r="A30" s="61">
        <v>6</v>
      </c>
      <c r="B30" s="176" t="s">
        <v>173</v>
      </c>
      <c r="C30" s="177"/>
      <c r="D30" s="177"/>
    </row>
    <row r="31" spans="1:4" ht="15.75" x14ac:dyDescent="0.25">
      <c r="A31" s="61"/>
      <c r="B31" s="178" t="s">
        <v>122</v>
      </c>
      <c r="C31" s="179"/>
      <c r="D31" s="84" t="s">
        <v>124</v>
      </c>
    </row>
    <row r="32" spans="1:4" ht="47.25" x14ac:dyDescent="0.25">
      <c r="A32" s="59" t="s">
        <v>139</v>
      </c>
      <c r="B32" s="43" t="s">
        <v>172</v>
      </c>
      <c r="C32" s="88" t="s">
        <v>137</v>
      </c>
      <c r="D32" s="43" t="s">
        <v>174</v>
      </c>
    </row>
    <row r="33" spans="1:4" ht="47.25" x14ac:dyDescent="0.25">
      <c r="A33" s="59" t="s">
        <v>190</v>
      </c>
      <c r="B33" s="43" t="s">
        <v>172</v>
      </c>
      <c r="C33" s="89" t="s">
        <v>138</v>
      </c>
      <c r="D33" s="43" t="s">
        <v>174</v>
      </c>
    </row>
    <row r="34" spans="1:4" x14ac:dyDescent="0.25">
      <c r="A34" s="90"/>
      <c r="B34" s="90"/>
      <c r="C34" s="90"/>
      <c r="D34" s="90"/>
    </row>
    <row r="35" spans="1:4" x14ac:dyDescent="0.25">
      <c r="A35" s="90"/>
      <c r="B35" s="90"/>
      <c r="C35" s="90"/>
      <c r="D35" s="90"/>
    </row>
    <row r="36" spans="1:4" x14ac:dyDescent="0.25">
      <c r="A36" s="90"/>
      <c r="B36" s="90"/>
      <c r="C36" s="90"/>
      <c r="D36" s="90"/>
    </row>
    <row r="37" spans="1:4" x14ac:dyDescent="0.25">
      <c r="A37" s="90"/>
      <c r="B37" s="90"/>
      <c r="C37" s="90"/>
      <c r="D37" s="90"/>
    </row>
    <row r="38" spans="1:4" x14ac:dyDescent="0.25">
      <c r="A38" s="90"/>
      <c r="B38" s="90"/>
      <c r="C38" s="90"/>
      <c r="D38" s="90"/>
    </row>
    <row r="39" spans="1:4" x14ac:dyDescent="0.25">
      <c r="A39" s="90"/>
      <c r="B39" s="90"/>
      <c r="C39" s="90"/>
      <c r="D39" s="90"/>
    </row>
    <row r="40" spans="1:4" x14ac:dyDescent="0.25">
      <c r="A40" s="90"/>
      <c r="B40" s="90"/>
      <c r="C40" s="90"/>
      <c r="D40" s="90"/>
    </row>
    <row r="41" spans="1:4" x14ac:dyDescent="0.25">
      <c r="A41" s="90"/>
      <c r="B41" s="90"/>
      <c r="C41" s="90"/>
      <c r="D41" s="90"/>
    </row>
    <row r="42" spans="1:4" x14ac:dyDescent="0.25">
      <c r="A42" s="90"/>
      <c r="B42" s="90"/>
      <c r="C42" s="90"/>
      <c r="D42" s="90"/>
    </row>
    <row r="43" spans="1:4" x14ac:dyDescent="0.25">
      <c r="A43" s="90"/>
      <c r="B43" s="90"/>
      <c r="C43" s="90"/>
      <c r="D43" s="90"/>
    </row>
    <row r="44" spans="1:4" x14ac:dyDescent="0.25">
      <c r="A44" s="90"/>
      <c r="B44" s="90"/>
      <c r="C44" s="90"/>
      <c r="D44" s="90"/>
    </row>
    <row r="45" spans="1:4" x14ac:dyDescent="0.25">
      <c r="A45" s="90"/>
      <c r="B45" s="90"/>
      <c r="C45" s="90"/>
      <c r="D45" s="90"/>
    </row>
    <row r="46" spans="1:4" x14ac:dyDescent="0.25">
      <c r="A46" s="90"/>
      <c r="B46" s="90"/>
      <c r="C46" s="90"/>
      <c r="D46" s="90"/>
    </row>
    <row r="47" spans="1:4" x14ac:dyDescent="0.25">
      <c r="A47" s="90"/>
      <c r="B47" s="90"/>
      <c r="C47" s="90"/>
      <c r="D47" s="90"/>
    </row>
    <row r="48" spans="1:4" x14ac:dyDescent="0.25">
      <c r="A48" s="90"/>
      <c r="B48" s="90"/>
      <c r="C48" s="90"/>
      <c r="D48" s="90"/>
    </row>
    <row r="49" spans="1:4" x14ac:dyDescent="0.25">
      <c r="A49" s="90"/>
      <c r="B49" s="90"/>
      <c r="C49" s="90"/>
      <c r="D49" s="90"/>
    </row>
    <row r="50" spans="1:4" x14ac:dyDescent="0.25">
      <c r="A50" s="90"/>
      <c r="B50" s="90"/>
      <c r="C50" s="90"/>
      <c r="D50" s="90"/>
    </row>
    <row r="51" spans="1:4" x14ac:dyDescent="0.25">
      <c r="A51" s="90"/>
      <c r="B51" s="90"/>
      <c r="C51" s="90"/>
      <c r="D51" s="90"/>
    </row>
    <row r="52" spans="1:4" x14ac:dyDescent="0.25">
      <c r="A52" s="90"/>
      <c r="B52" s="90"/>
      <c r="C52" s="90"/>
      <c r="D52" s="90"/>
    </row>
    <row r="53" spans="1:4" x14ac:dyDescent="0.25">
      <c r="A53" s="90"/>
      <c r="B53" s="90"/>
      <c r="C53" s="90"/>
      <c r="D53" s="90"/>
    </row>
    <row r="54" spans="1:4" x14ac:dyDescent="0.25">
      <c r="A54" s="90"/>
      <c r="B54" s="90"/>
      <c r="C54" s="90"/>
      <c r="D54" s="90"/>
    </row>
    <row r="55" spans="1:4" x14ac:dyDescent="0.25">
      <c r="A55" s="90"/>
      <c r="B55" s="90"/>
      <c r="C55" s="90"/>
      <c r="D55" s="90"/>
    </row>
    <row r="56" spans="1:4" x14ac:dyDescent="0.25">
      <c r="A56" s="90"/>
      <c r="B56" s="90"/>
      <c r="C56" s="90"/>
      <c r="D56" s="90"/>
    </row>
    <row r="57" spans="1:4" x14ac:dyDescent="0.25">
      <c r="A57" s="90"/>
      <c r="B57" s="90"/>
      <c r="C57" s="90"/>
      <c r="D57" s="90"/>
    </row>
    <row r="58" spans="1:4" x14ac:dyDescent="0.25">
      <c r="A58" s="90"/>
      <c r="B58" s="90"/>
      <c r="C58" s="90"/>
      <c r="D58" s="90"/>
    </row>
    <row r="59" spans="1:4" x14ac:dyDescent="0.25">
      <c r="A59" s="90"/>
      <c r="B59" s="90"/>
      <c r="C59" s="90"/>
      <c r="D59" s="90"/>
    </row>
    <row r="60" spans="1:4" x14ac:dyDescent="0.25">
      <c r="A60" s="90"/>
      <c r="B60" s="90"/>
      <c r="C60" s="90"/>
      <c r="D60" s="90"/>
    </row>
    <row r="61" spans="1:4" x14ac:dyDescent="0.25">
      <c r="A61" s="90"/>
      <c r="B61" s="90"/>
      <c r="C61" s="90"/>
      <c r="D61" s="90"/>
    </row>
  </sheetData>
  <mergeCells count="19">
    <mergeCell ref="B8:D8"/>
    <mergeCell ref="B11:D11"/>
    <mergeCell ref="B12:C12"/>
    <mergeCell ref="B9:C9"/>
    <mergeCell ref="A19:A20"/>
    <mergeCell ref="B19:D20"/>
    <mergeCell ref="B15:D15"/>
    <mergeCell ref="A3:D3"/>
    <mergeCell ref="A4:A6"/>
    <mergeCell ref="B4:B6"/>
    <mergeCell ref="D4:D6"/>
    <mergeCell ref="C4:C6"/>
    <mergeCell ref="B30:D30"/>
    <mergeCell ref="B31:C31"/>
    <mergeCell ref="B16:C16"/>
    <mergeCell ref="B26:D26"/>
    <mergeCell ref="B27:C27"/>
    <mergeCell ref="B21:C21"/>
    <mergeCell ref="B25:D25"/>
  </mergeCells>
  <pageMargins left="1.1811023622047245" right="0.39370078740157483" top="0.78740157480314965" bottom="0.78740157480314965" header="0.31496062992125984" footer="0.31496062992125984"/>
  <pageSetup paperSize="9" scale="51" firstPageNumber="5" fitToHeight="5" orientation="landscape" useFirstPageNumber="1" verticalDpi="180" r:id="rId1"/>
  <headerFooter differentOddEven="1" differentFirst="1">
    <oddHeader>&amp;C14</oddHeader>
    <evenHeader>&amp;C13</evenHeader>
    <firstHeader>&amp;C12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view="pageLayout" topLeftCell="A34" zoomScale="85" zoomScaleNormal="85" zoomScaleSheetLayoutView="85" zoomScalePageLayoutView="85" workbookViewId="0">
      <selection activeCell="A9" sqref="A9"/>
    </sheetView>
  </sheetViews>
  <sheetFormatPr defaultRowHeight="15" x14ac:dyDescent="0.25"/>
  <cols>
    <col min="1" max="1" width="97.7109375" style="6" customWidth="1"/>
    <col min="2" max="7" width="16.28515625" style="6" customWidth="1"/>
    <col min="8" max="8" width="18" style="6" customWidth="1"/>
    <col min="9" max="16384" width="9.140625" style="6"/>
  </cols>
  <sheetData>
    <row r="1" spans="1:8" s="5" customFormat="1" ht="80.25" customHeight="1" x14ac:dyDescent="0.25">
      <c r="A1" s="3"/>
      <c r="B1" s="3"/>
      <c r="C1" s="12"/>
      <c r="D1" s="10"/>
      <c r="E1" s="204"/>
      <c r="F1" s="204"/>
      <c r="G1" s="204"/>
      <c r="H1" s="81"/>
    </row>
    <row r="2" spans="1:8" s="5" customFormat="1" ht="28.5" customHeight="1" x14ac:dyDescent="0.25">
      <c r="A2" s="3"/>
      <c r="B2" s="3"/>
      <c r="C2" s="12"/>
      <c r="D2" s="10"/>
      <c r="E2" s="12"/>
      <c r="F2" s="113"/>
      <c r="G2" s="113"/>
      <c r="H2" s="80"/>
    </row>
    <row r="3" spans="1:8" s="5" customFormat="1" ht="27.75" customHeight="1" x14ac:dyDescent="0.25">
      <c r="A3" s="205" t="s">
        <v>144</v>
      </c>
      <c r="B3" s="205"/>
      <c r="C3" s="205"/>
      <c r="D3" s="205"/>
      <c r="E3" s="205"/>
      <c r="F3" s="205"/>
      <c r="G3" s="205"/>
      <c r="H3" s="82"/>
    </row>
    <row r="4" spans="1:8" s="5" customFormat="1" ht="59.25" customHeight="1" x14ac:dyDescent="0.25">
      <c r="A4" s="186" t="s">
        <v>62</v>
      </c>
      <c r="B4" s="206" t="s">
        <v>63</v>
      </c>
      <c r="C4" s="207"/>
      <c r="D4" s="207"/>
      <c r="E4" s="207"/>
      <c r="F4" s="207"/>
      <c r="G4" s="207"/>
      <c r="H4" s="208"/>
    </row>
    <row r="5" spans="1:8" s="5" customFormat="1" ht="43.5" customHeight="1" x14ac:dyDescent="0.25">
      <c r="A5" s="186"/>
      <c r="B5" s="13">
        <v>2025</v>
      </c>
      <c r="C5" s="13">
        <v>2026</v>
      </c>
      <c r="D5" s="13">
        <v>2027</v>
      </c>
      <c r="E5" s="13">
        <v>2028</v>
      </c>
      <c r="F5" s="13">
        <v>2029</v>
      </c>
      <c r="G5" s="13">
        <v>2030</v>
      </c>
      <c r="H5" s="13" t="s">
        <v>6</v>
      </c>
    </row>
    <row r="6" spans="1:8" s="5" customFormat="1" ht="24" customHeight="1" x14ac:dyDescent="0.25">
      <c r="A6" s="13" t="s">
        <v>47</v>
      </c>
      <c r="B6" s="13" t="s">
        <v>48</v>
      </c>
      <c r="C6" s="13" t="s">
        <v>49</v>
      </c>
      <c r="D6" s="13" t="s">
        <v>50</v>
      </c>
      <c r="E6" s="13" t="s">
        <v>51</v>
      </c>
      <c r="F6" s="13" t="s">
        <v>19</v>
      </c>
      <c r="G6" s="13" t="s">
        <v>18</v>
      </c>
      <c r="H6" s="13" t="s">
        <v>38</v>
      </c>
    </row>
    <row r="7" spans="1:8" s="5" customFormat="1" ht="38.25" customHeight="1" x14ac:dyDescent="0.25">
      <c r="A7" s="91" t="s">
        <v>64</v>
      </c>
      <c r="B7" s="92">
        <f>B9+B10+B11+B12</f>
        <v>344739445.29000002</v>
      </c>
      <c r="C7" s="92">
        <f t="shared" ref="C7:G7" si="0">C9+C10+C11+C12</f>
        <v>281408360</v>
      </c>
      <c r="D7" s="92">
        <f t="shared" si="0"/>
        <v>284597537</v>
      </c>
      <c r="E7" s="92">
        <f t="shared" si="0"/>
        <v>283387178</v>
      </c>
      <c r="F7" s="92">
        <f t="shared" si="0"/>
        <v>283387178</v>
      </c>
      <c r="G7" s="92">
        <f t="shared" si="0"/>
        <v>283387178</v>
      </c>
      <c r="H7" s="92">
        <f>B7+C7+D7+E7+F7+G7</f>
        <v>1760906876.29</v>
      </c>
    </row>
    <row r="8" spans="1:8" s="5" customFormat="1" ht="27.75" customHeight="1" x14ac:dyDescent="0.25">
      <c r="A8" s="71" t="s">
        <v>65</v>
      </c>
      <c r="B8" s="73"/>
      <c r="C8" s="73"/>
      <c r="D8" s="73"/>
      <c r="E8" s="73"/>
      <c r="F8" s="73"/>
      <c r="G8" s="73"/>
      <c r="H8" s="92"/>
    </row>
    <row r="9" spans="1:8" s="5" customFormat="1" ht="38.25" customHeight="1" x14ac:dyDescent="0.25">
      <c r="A9" s="71" t="s">
        <v>66</v>
      </c>
      <c r="B9" s="73">
        <f>B15+B21+B27+B33+B39+B45</f>
        <v>0</v>
      </c>
      <c r="C9" s="73">
        <f t="shared" ref="C9:G9" si="1">C15+C21+C27+C33+C39+C45</f>
        <v>0</v>
      </c>
      <c r="D9" s="73">
        <f t="shared" si="1"/>
        <v>0</v>
      </c>
      <c r="E9" s="73">
        <f t="shared" si="1"/>
        <v>0</v>
      </c>
      <c r="F9" s="73">
        <f t="shared" si="1"/>
        <v>0</v>
      </c>
      <c r="G9" s="73">
        <f t="shared" si="1"/>
        <v>0</v>
      </c>
      <c r="H9" s="92">
        <f t="shared" ref="H9:H18" si="2">B9+C9+D9+E9+F9+G9</f>
        <v>0</v>
      </c>
    </row>
    <row r="10" spans="1:8" s="5" customFormat="1" ht="38.25" customHeight="1" x14ac:dyDescent="0.25">
      <c r="A10" s="71" t="s">
        <v>67</v>
      </c>
      <c r="B10" s="73">
        <f t="shared" ref="B10:G12" si="3">B16+B22+B28+B34+B40+B46</f>
        <v>8745900</v>
      </c>
      <c r="C10" s="73">
        <f t="shared" si="3"/>
        <v>8747300</v>
      </c>
      <c r="D10" s="73">
        <f t="shared" si="3"/>
        <v>8748100</v>
      </c>
      <c r="E10" s="73">
        <f t="shared" si="3"/>
        <v>0</v>
      </c>
      <c r="F10" s="73">
        <f t="shared" si="3"/>
        <v>0</v>
      </c>
      <c r="G10" s="73">
        <f t="shared" si="3"/>
        <v>0</v>
      </c>
      <c r="H10" s="92">
        <f t="shared" si="2"/>
        <v>26241300</v>
      </c>
    </row>
    <row r="11" spans="1:8" s="5" customFormat="1" ht="38.25" customHeight="1" x14ac:dyDescent="0.25">
      <c r="A11" s="71" t="s">
        <v>68</v>
      </c>
      <c r="B11" s="73">
        <f t="shared" si="3"/>
        <v>335993545.29000002</v>
      </c>
      <c r="C11" s="73">
        <f t="shared" si="3"/>
        <v>272661060</v>
      </c>
      <c r="D11" s="73">
        <f t="shared" si="3"/>
        <v>275849437</v>
      </c>
      <c r="E11" s="73">
        <f t="shared" si="3"/>
        <v>283387178</v>
      </c>
      <c r="F11" s="73">
        <f t="shared" si="3"/>
        <v>283387178</v>
      </c>
      <c r="G11" s="73">
        <f t="shared" si="3"/>
        <v>283387178</v>
      </c>
      <c r="H11" s="92">
        <f t="shared" si="2"/>
        <v>1734665576.29</v>
      </c>
    </row>
    <row r="12" spans="1:8" s="5" customFormat="1" ht="38.25" customHeight="1" x14ac:dyDescent="0.25">
      <c r="A12" s="71" t="s">
        <v>69</v>
      </c>
      <c r="B12" s="73">
        <f t="shared" si="3"/>
        <v>0</v>
      </c>
      <c r="C12" s="73">
        <f t="shared" si="3"/>
        <v>0</v>
      </c>
      <c r="D12" s="73">
        <f t="shared" si="3"/>
        <v>0</v>
      </c>
      <c r="E12" s="73">
        <f t="shared" si="3"/>
        <v>0</v>
      </c>
      <c r="F12" s="73">
        <f t="shared" si="3"/>
        <v>0</v>
      </c>
      <c r="G12" s="73">
        <f t="shared" si="3"/>
        <v>0</v>
      </c>
      <c r="H12" s="92">
        <f t="shared" si="2"/>
        <v>0</v>
      </c>
    </row>
    <row r="13" spans="1:8" s="5" customFormat="1" ht="38.25" customHeight="1" x14ac:dyDescent="0.25">
      <c r="A13" s="93" t="s">
        <v>214</v>
      </c>
      <c r="B13" s="92">
        <f>B15+B16+B17+B18</f>
        <v>0</v>
      </c>
      <c r="C13" s="92">
        <f t="shared" ref="C13:G13" si="4">C15+C16+C17+C18</f>
        <v>0</v>
      </c>
      <c r="D13" s="92">
        <f t="shared" si="4"/>
        <v>0</v>
      </c>
      <c r="E13" s="92">
        <f t="shared" si="4"/>
        <v>0</v>
      </c>
      <c r="F13" s="92">
        <f t="shared" si="4"/>
        <v>0</v>
      </c>
      <c r="G13" s="92">
        <f t="shared" si="4"/>
        <v>0</v>
      </c>
      <c r="H13" s="92">
        <f t="shared" si="2"/>
        <v>0</v>
      </c>
    </row>
    <row r="14" spans="1:8" s="5" customFormat="1" ht="38.25" customHeight="1" x14ac:dyDescent="0.25">
      <c r="A14" s="70" t="s">
        <v>65</v>
      </c>
      <c r="B14" s="73"/>
      <c r="C14" s="73"/>
      <c r="D14" s="73"/>
      <c r="E14" s="73"/>
      <c r="F14" s="73"/>
      <c r="G14" s="73"/>
      <c r="H14" s="73"/>
    </row>
    <row r="15" spans="1:8" s="5" customFormat="1" ht="38.25" customHeight="1" x14ac:dyDescent="0.25">
      <c r="A15" s="71" t="s">
        <v>66</v>
      </c>
      <c r="B15" s="73">
        <f>B21+B27</f>
        <v>0</v>
      </c>
      <c r="C15" s="73">
        <f t="shared" ref="C15:G15" si="5">C21+C27</f>
        <v>0</v>
      </c>
      <c r="D15" s="73">
        <f t="shared" si="5"/>
        <v>0</v>
      </c>
      <c r="E15" s="73">
        <f t="shared" si="5"/>
        <v>0</v>
      </c>
      <c r="F15" s="73">
        <f t="shared" si="5"/>
        <v>0</v>
      </c>
      <c r="G15" s="73">
        <f t="shared" si="5"/>
        <v>0</v>
      </c>
      <c r="H15" s="73">
        <v>0</v>
      </c>
    </row>
    <row r="16" spans="1:8" s="5" customFormat="1" ht="38.25" customHeight="1" x14ac:dyDescent="0.25">
      <c r="A16" s="71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>
        <v>0</v>
      </c>
      <c r="H16" s="73">
        <f t="shared" si="2"/>
        <v>0</v>
      </c>
    </row>
    <row r="17" spans="1:8" s="5" customFormat="1" ht="38.25" customHeight="1" x14ac:dyDescent="0.25">
      <c r="A17" s="71" t="s">
        <v>68</v>
      </c>
      <c r="B17" s="73">
        <v>0</v>
      </c>
      <c r="C17" s="73">
        <v>0</v>
      </c>
      <c r="D17" s="73">
        <v>0</v>
      </c>
      <c r="E17" s="73">
        <v>0</v>
      </c>
      <c r="F17" s="73">
        <v>0</v>
      </c>
      <c r="G17" s="73">
        <v>0</v>
      </c>
      <c r="H17" s="73">
        <f t="shared" si="2"/>
        <v>0</v>
      </c>
    </row>
    <row r="18" spans="1:8" s="5" customFormat="1" ht="38.25" customHeight="1" x14ac:dyDescent="0.25">
      <c r="A18" s="71" t="s">
        <v>69</v>
      </c>
      <c r="B18" s="73">
        <f t="shared" ref="B18" si="6">B24+B30</f>
        <v>0</v>
      </c>
      <c r="C18" s="73">
        <v>0</v>
      </c>
      <c r="D18" s="73">
        <v>0</v>
      </c>
      <c r="E18" s="73">
        <v>0</v>
      </c>
      <c r="F18" s="73">
        <v>0</v>
      </c>
      <c r="G18" s="73">
        <v>0</v>
      </c>
      <c r="H18" s="73">
        <f t="shared" si="2"/>
        <v>0</v>
      </c>
    </row>
    <row r="19" spans="1:8" s="5" customFormat="1" ht="53.25" customHeight="1" x14ac:dyDescent="0.25">
      <c r="A19" s="93" t="s">
        <v>213</v>
      </c>
      <c r="B19" s="92">
        <f>B21+B22+B23+B24</f>
        <v>369412</v>
      </c>
      <c r="C19" s="92">
        <f t="shared" ref="C19:G19" si="7">C21+C22+C23+C24</f>
        <v>371200</v>
      </c>
      <c r="D19" s="92">
        <f t="shared" si="7"/>
        <v>372042</v>
      </c>
      <c r="E19" s="92">
        <f t="shared" si="7"/>
        <v>0</v>
      </c>
      <c r="F19" s="92">
        <f t="shared" si="7"/>
        <v>0</v>
      </c>
      <c r="G19" s="92">
        <f t="shared" si="7"/>
        <v>0</v>
      </c>
      <c r="H19" s="92">
        <f>B19+C19+D19+E19+F19+G19</f>
        <v>1112654</v>
      </c>
    </row>
    <row r="20" spans="1:8" s="5" customFormat="1" ht="27.75" customHeight="1" x14ac:dyDescent="0.25">
      <c r="A20" s="94" t="s">
        <v>65</v>
      </c>
      <c r="B20" s="73"/>
      <c r="C20" s="73"/>
      <c r="D20" s="73"/>
      <c r="E20" s="73"/>
      <c r="F20" s="73"/>
      <c r="G20" s="73"/>
      <c r="H20" s="73"/>
    </row>
    <row r="21" spans="1:8" s="5" customFormat="1" ht="38.25" customHeight="1" x14ac:dyDescent="0.25">
      <c r="A21" s="72" t="s">
        <v>66</v>
      </c>
      <c r="B21" s="73">
        <v>0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f>B21+C21+D21+E21+F21+G21</f>
        <v>0</v>
      </c>
    </row>
    <row r="22" spans="1:8" s="5" customFormat="1" ht="38.25" customHeight="1" x14ac:dyDescent="0.25">
      <c r="A22" s="71" t="s">
        <v>67</v>
      </c>
      <c r="B22" s="73">
        <v>349500</v>
      </c>
      <c r="C22" s="73">
        <v>350900</v>
      </c>
      <c r="D22" s="73">
        <v>351700</v>
      </c>
      <c r="E22" s="73">
        <v>0</v>
      </c>
      <c r="F22" s="73">
        <v>0</v>
      </c>
      <c r="G22" s="73">
        <v>0</v>
      </c>
      <c r="H22" s="73">
        <f t="shared" ref="H22:H35" si="8">B22+C22+D22+E22+F22+G22</f>
        <v>1052100</v>
      </c>
    </row>
    <row r="23" spans="1:8" s="5" customFormat="1" ht="38.25" customHeight="1" x14ac:dyDescent="0.25">
      <c r="A23" s="71" t="s">
        <v>68</v>
      </c>
      <c r="B23" s="73">
        <v>19912</v>
      </c>
      <c r="C23" s="73">
        <v>20300</v>
      </c>
      <c r="D23" s="73">
        <v>20342</v>
      </c>
      <c r="E23" s="73">
        <v>0</v>
      </c>
      <c r="F23" s="73">
        <v>0</v>
      </c>
      <c r="G23" s="73">
        <v>0</v>
      </c>
      <c r="H23" s="73">
        <f t="shared" si="8"/>
        <v>60554</v>
      </c>
    </row>
    <row r="24" spans="1:8" s="5" customFormat="1" ht="38.25" customHeight="1" x14ac:dyDescent="0.25">
      <c r="A24" s="71" t="s">
        <v>69</v>
      </c>
      <c r="B24" s="73">
        <v>0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f t="shared" si="8"/>
        <v>0</v>
      </c>
    </row>
    <row r="25" spans="1:8" s="5" customFormat="1" ht="89.25" customHeight="1" x14ac:dyDescent="0.25">
      <c r="A25" s="93" t="s">
        <v>209</v>
      </c>
      <c r="B25" s="92">
        <f>B27+B28+B29</f>
        <v>0</v>
      </c>
      <c r="C25" s="92">
        <f t="shared" ref="C25:G25" si="9">C27+C28+C29</f>
        <v>0</v>
      </c>
      <c r="D25" s="92">
        <f t="shared" si="9"/>
        <v>0</v>
      </c>
      <c r="E25" s="92">
        <f t="shared" si="9"/>
        <v>0</v>
      </c>
      <c r="F25" s="92">
        <f t="shared" si="9"/>
        <v>0</v>
      </c>
      <c r="G25" s="92">
        <f t="shared" si="9"/>
        <v>0</v>
      </c>
      <c r="H25" s="92">
        <f t="shared" si="8"/>
        <v>0</v>
      </c>
    </row>
    <row r="26" spans="1:8" s="5" customFormat="1" ht="27.75" customHeight="1" x14ac:dyDescent="0.25">
      <c r="A26" s="94" t="s">
        <v>65</v>
      </c>
      <c r="B26" s="73"/>
      <c r="C26" s="73"/>
      <c r="D26" s="73"/>
      <c r="E26" s="73"/>
      <c r="F26" s="73"/>
      <c r="G26" s="73"/>
      <c r="H26" s="73"/>
    </row>
    <row r="27" spans="1:8" s="5" customFormat="1" ht="38.25" customHeight="1" x14ac:dyDescent="0.25">
      <c r="A27" s="71" t="s">
        <v>66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f t="shared" si="8"/>
        <v>0</v>
      </c>
    </row>
    <row r="28" spans="1:8" s="5" customFormat="1" ht="38.25" customHeight="1" x14ac:dyDescent="0.25">
      <c r="A28" s="71" t="s">
        <v>67</v>
      </c>
      <c r="B28" s="73">
        <v>0</v>
      </c>
      <c r="C28" s="73">
        <v>0</v>
      </c>
      <c r="D28" s="73">
        <v>0</v>
      </c>
      <c r="E28" s="73">
        <v>0</v>
      </c>
      <c r="F28" s="73">
        <v>0</v>
      </c>
      <c r="G28" s="73">
        <v>0</v>
      </c>
      <c r="H28" s="73">
        <f t="shared" si="8"/>
        <v>0</v>
      </c>
    </row>
    <row r="29" spans="1:8" s="5" customFormat="1" ht="38.25" customHeight="1" x14ac:dyDescent="0.25">
      <c r="A29" s="71" t="s">
        <v>68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>
        <v>0</v>
      </c>
      <c r="H29" s="73">
        <f t="shared" si="8"/>
        <v>0</v>
      </c>
    </row>
    <row r="30" spans="1:8" s="5" customFormat="1" ht="38.25" customHeight="1" x14ac:dyDescent="0.25">
      <c r="A30" s="71" t="s">
        <v>69</v>
      </c>
      <c r="B30" s="73">
        <v>0</v>
      </c>
      <c r="C30" s="73">
        <v>0</v>
      </c>
      <c r="D30" s="73">
        <v>0</v>
      </c>
      <c r="E30" s="73">
        <v>0</v>
      </c>
      <c r="F30" s="73">
        <v>0</v>
      </c>
      <c r="G30" s="73">
        <v>0</v>
      </c>
      <c r="H30" s="73">
        <f t="shared" si="8"/>
        <v>0</v>
      </c>
    </row>
    <row r="31" spans="1:8" s="5" customFormat="1" ht="84" customHeight="1" x14ac:dyDescent="0.25">
      <c r="A31" s="93" t="s">
        <v>210</v>
      </c>
      <c r="B31" s="92">
        <f>B33+B34+B35+B36</f>
        <v>1250000</v>
      </c>
      <c r="C31" s="92">
        <f t="shared" ref="C31:G31" si="10">C33+C34+C35+C36</f>
        <v>1550000</v>
      </c>
      <c r="D31" s="92">
        <f t="shared" si="10"/>
        <v>1550000</v>
      </c>
      <c r="E31" s="92">
        <f t="shared" si="10"/>
        <v>1550000</v>
      </c>
      <c r="F31" s="92">
        <f t="shared" si="10"/>
        <v>1550000</v>
      </c>
      <c r="G31" s="92">
        <f t="shared" si="10"/>
        <v>1550000</v>
      </c>
      <c r="H31" s="92">
        <f t="shared" si="8"/>
        <v>9000000</v>
      </c>
    </row>
    <row r="32" spans="1:8" s="5" customFormat="1" ht="38.25" customHeight="1" x14ac:dyDescent="0.25">
      <c r="A32" s="70" t="s">
        <v>65</v>
      </c>
      <c r="B32" s="73"/>
      <c r="C32" s="73"/>
      <c r="D32" s="73"/>
      <c r="E32" s="73"/>
      <c r="F32" s="73"/>
      <c r="G32" s="73"/>
      <c r="H32" s="73"/>
    </row>
    <row r="33" spans="1:8" s="5" customFormat="1" ht="38.25" customHeight="1" x14ac:dyDescent="0.25">
      <c r="A33" s="71" t="s">
        <v>66</v>
      </c>
      <c r="B33" s="73">
        <f>B39</f>
        <v>0</v>
      </c>
      <c r="C33" s="73">
        <f t="shared" ref="C33:G33" si="11">C39</f>
        <v>0</v>
      </c>
      <c r="D33" s="73">
        <f t="shared" si="11"/>
        <v>0</v>
      </c>
      <c r="E33" s="73">
        <f t="shared" si="11"/>
        <v>0</v>
      </c>
      <c r="F33" s="73">
        <f t="shared" si="11"/>
        <v>0</v>
      </c>
      <c r="G33" s="73">
        <f t="shared" si="11"/>
        <v>0</v>
      </c>
      <c r="H33" s="73">
        <f t="shared" si="8"/>
        <v>0</v>
      </c>
    </row>
    <row r="34" spans="1:8" s="5" customFormat="1" ht="38.25" customHeight="1" x14ac:dyDescent="0.25">
      <c r="A34" s="71" t="s">
        <v>67</v>
      </c>
      <c r="B34" s="73">
        <v>0</v>
      </c>
      <c r="C34" s="73">
        <v>0</v>
      </c>
      <c r="D34" s="73">
        <v>0</v>
      </c>
      <c r="E34" s="73">
        <f t="shared" ref="E34:G34" si="12">E40</f>
        <v>0</v>
      </c>
      <c r="F34" s="73">
        <f t="shared" si="12"/>
        <v>0</v>
      </c>
      <c r="G34" s="73">
        <f t="shared" si="12"/>
        <v>0</v>
      </c>
      <c r="H34" s="73">
        <f t="shared" si="8"/>
        <v>0</v>
      </c>
    </row>
    <row r="35" spans="1:8" s="5" customFormat="1" ht="38.25" customHeight="1" x14ac:dyDescent="0.25">
      <c r="A35" s="72" t="s">
        <v>68</v>
      </c>
      <c r="B35" s="73">
        <v>1250000</v>
      </c>
      <c r="C35" s="73">
        <v>1550000</v>
      </c>
      <c r="D35" s="73">
        <v>1550000</v>
      </c>
      <c r="E35" s="73">
        <v>1550000</v>
      </c>
      <c r="F35" s="73">
        <v>1550000</v>
      </c>
      <c r="G35" s="73">
        <v>1550000</v>
      </c>
      <c r="H35" s="73">
        <f t="shared" si="8"/>
        <v>9000000</v>
      </c>
    </row>
    <row r="36" spans="1:8" s="5" customFormat="1" ht="38.25" customHeight="1" x14ac:dyDescent="0.25">
      <c r="A36" s="72" t="s">
        <v>69</v>
      </c>
      <c r="B36" s="73">
        <f t="shared" ref="B36:G36" si="13">B42</f>
        <v>0</v>
      </c>
      <c r="C36" s="73">
        <f t="shared" si="13"/>
        <v>0</v>
      </c>
      <c r="D36" s="73">
        <f t="shared" si="13"/>
        <v>0</v>
      </c>
      <c r="E36" s="73">
        <f t="shared" si="13"/>
        <v>0</v>
      </c>
      <c r="F36" s="73">
        <f t="shared" si="13"/>
        <v>0</v>
      </c>
      <c r="G36" s="73">
        <f t="shared" si="13"/>
        <v>0</v>
      </c>
      <c r="H36" s="73">
        <f>B36+C36+D36+E36+F36+G36</f>
        <v>0</v>
      </c>
    </row>
    <row r="37" spans="1:8" s="5" customFormat="1" ht="66" customHeight="1" x14ac:dyDescent="0.25">
      <c r="A37" s="93" t="s">
        <v>211</v>
      </c>
      <c r="B37" s="92">
        <f>B39+B40+B41</f>
        <v>12038317</v>
      </c>
      <c r="C37" s="92">
        <f t="shared" ref="C37:G37" si="14">C39+C40+C41</f>
        <v>8838317</v>
      </c>
      <c r="D37" s="92">
        <f t="shared" si="14"/>
        <v>8838317</v>
      </c>
      <c r="E37" s="92">
        <f t="shared" si="14"/>
        <v>8000000</v>
      </c>
      <c r="F37" s="92">
        <f t="shared" si="14"/>
        <v>8000000</v>
      </c>
      <c r="G37" s="92">
        <f t="shared" si="14"/>
        <v>8000000</v>
      </c>
      <c r="H37" s="92">
        <f t="shared" ref="H37:H48" si="15">B37+C37+D37+E37+F37+G37</f>
        <v>53714951</v>
      </c>
    </row>
    <row r="38" spans="1:8" s="5" customFormat="1" ht="38.25" customHeight="1" x14ac:dyDescent="0.25">
      <c r="A38" s="70" t="s">
        <v>65</v>
      </c>
      <c r="B38" s="73"/>
      <c r="C38" s="73"/>
      <c r="D38" s="73"/>
      <c r="E38" s="73"/>
      <c r="F38" s="73"/>
      <c r="G38" s="73"/>
      <c r="H38" s="73"/>
    </row>
    <row r="39" spans="1:8" s="5" customFormat="1" ht="38.25" customHeight="1" x14ac:dyDescent="0.25">
      <c r="A39" s="71" t="s">
        <v>66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f t="shared" si="15"/>
        <v>0</v>
      </c>
    </row>
    <row r="40" spans="1:8" s="5" customFormat="1" ht="38.25" customHeight="1" x14ac:dyDescent="0.25">
      <c r="A40" s="71" t="s">
        <v>67</v>
      </c>
      <c r="B40" s="73">
        <v>8396400</v>
      </c>
      <c r="C40" s="73">
        <v>8396400</v>
      </c>
      <c r="D40" s="73">
        <v>8396400</v>
      </c>
      <c r="E40" s="73">
        <v>0</v>
      </c>
      <c r="F40" s="73">
        <v>0</v>
      </c>
      <c r="G40" s="73">
        <v>0</v>
      </c>
      <c r="H40" s="73">
        <f t="shared" si="15"/>
        <v>25189200</v>
      </c>
    </row>
    <row r="41" spans="1:8" s="5" customFormat="1" ht="38.25" customHeight="1" x14ac:dyDescent="0.25">
      <c r="A41" s="71" t="s">
        <v>68</v>
      </c>
      <c r="B41" s="73">
        <f>3200000+441917</f>
        <v>3641917</v>
      </c>
      <c r="C41" s="73">
        <v>441917</v>
      </c>
      <c r="D41" s="73">
        <v>441917</v>
      </c>
      <c r="E41" s="73">
        <v>8000000</v>
      </c>
      <c r="F41" s="73">
        <v>8000000</v>
      </c>
      <c r="G41" s="73">
        <v>8000000</v>
      </c>
      <c r="H41" s="73">
        <f t="shared" si="15"/>
        <v>28525751</v>
      </c>
    </row>
    <row r="42" spans="1:8" s="5" customFormat="1" ht="38.25" customHeight="1" x14ac:dyDescent="0.25">
      <c r="A42" s="71" t="s">
        <v>69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73">
        <v>0</v>
      </c>
      <c r="H42" s="73">
        <f t="shared" si="15"/>
        <v>0</v>
      </c>
    </row>
    <row r="43" spans="1:8" s="5" customFormat="1" ht="63.75" customHeight="1" x14ac:dyDescent="0.25">
      <c r="A43" s="93" t="s">
        <v>212</v>
      </c>
      <c r="B43" s="92">
        <f>B45+B46+B47</f>
        <v>331081716.29000002</v>
      </c>
      <c r="C43" s="92">
        <f t="shared" ref="C43:G43" si="16">C45+C46+C47</f>
        <v>270648843</v>
      </c>
      <c r="D43" s="92">
        <f t="shared" si="16"/>
        <v>273837178</v>
      </c>
      <c r="E43" s="92">
        <f t="shared" si="16"/>
        <v>273837178</v>
      </c>
      <c r="F43" s="92">
        <f t="shared" si="16"/>
        <v>273837178</v>
      </c>
      <c r="G43" s="92">
        <f t="shared" si="16"/>
        <v>273837178</v>
      </c>
      <c r="H43" s="92">
        <f t="shared" si="15"/>
        <v>1697079271.29</v>
      </c>
    </row>
    <row r="44" spans="1:8" s="5" customFormat="1" ht="27.75" customHeight="1" x14ac:dyDescent="0.25">
      <c r="A44" s="70" t="s">
        <v>65</v>
      </c>
      <c r="B44" s="73"/>
      <c r="C44" s="73"/>
      <c r="D44" s="73"/>
      <c r="E44" s="73"/>
      <c r="F44" s="73"/>
      <c r="G44" s="73"/>
      <c r="H44" s="73"/>
    </row>
    <row r="45" spans="1:8" s="5" customFormat="1" ht="38.25" customHeight="1" x14ac:dyDescent="0.25">
      <c r="A45" s="71" t="s">
        <v>66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f t="shared" si="15"/>
        <v>0</v>
      </c>
    </row>
    <row r="46" spans="1:8" s="5" customFormat="1" ht="38.25" customHeight="1" x14ac:dyDescent="0.25">
      <c r="A46" s="71" t="s">
        <v>67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f t="shared" si="15"/>
        <v>0</v>
      </c>
    </row>
    <row r="47" spans="1:8" s="5" customFormat="1" ht="38.25" customHeight="1" x14ac:dyDescent="0.25">
      <c r="A47" s="71" t="s">
        <v>68</v>
      </c>
      <c r="B47" s="73">
        <v>331081716.29000002</v>
      </c>
      <c r="C47" s="73">
        <v>270648843</v>
      </c>
      <c r="D47" s="73">
        <v>273837178</v>
      </c>
      <c r="E47" s="73">
        <v>273837178</v>
      </c>
      <c r="F47" s="73">
        <v>273837178</v>
      </c>
      <c r="G47" s="73">
        <v>273837178</v>
      </c>
      <c r="H47" s="73">
        <f t="shared" si="15"/>
        <v>1697079271.29</v>
      </c>
    </row>
    <row r="48" spans="1:8" s="5" customFormat="1" ht="38.25" customHeight="1" x14ac:dyDescent="0.25">
      <c r="A48" s="72" t="s">
        <v>69</v>
      </c>
      <c r="B48" s="73">
        <v>0</v>
      </c>
      <c r="C48" s="73">
        <v>0</v>
      </c>
      <c r="D48" s="73">
        <v>0</v>
      </c>
      <c r="E48" s="73">
        <v>0</v>
      </c>
      <c r="F48" s="73">
        <v>0</v>
      </c>
      <c r="G48" s="73">
        <v>0</v>
      </c>
      <c r="H48" s="73">
        <f t="shared" si="15"/>
        <v>0</v>
      </c>
    </row>
    <row r="49" spans="1:8" s="5" customFormat="1" x14ac:dyDescent="0.25">
      <c r="A49" s="44"/>
      <c r="B49" s="44"/>
      <c r="C49" s="44"/>
      <c r="D49" s="44"/>
      <c r="E49" s="44"/>
      <c r="F49" s="44"/>
      <c r="G49" s="44"/>
      <c r="H49" s="44"/>
    </row>
    <row r="50" spans="1:8" s="5" customFormat="1" x14ac:dyDescent="0.25">
      <c r="A50" s="44"/>
      <c r="B50" s="44"/>
      <c r="C50" s="44"/>
      <c r="D50" s="44"/>
      <c r="E50" s="44"/>
      <c r="F50" s="44"/>
      <c r="G50" s="44"/>
      <c r="H50" s="44"/>
    </row>
    <row r="51" spans="1:8" x14ac:dyDescent="0.25">
      <c r="A51" s="90"/>
      <c r="B51" s="90"/>
      <c r="C51" s="90"/>
      <c r="D51" s="90"/>
      <c r="E51" s="90"/>
      <c r="F51" s="90"/>
      <c r="G51" s="90"/>
      <c r="H51" s="90"/>
    </row>
    <row r="52" spans="1:8" x14ac:dyDescent="0.25">
      <c r="A52" s="90"/>
      <c r="B52" s="90"/>
      <c r="C52" s="95"/>
      <c r="D52" s="90"/>
      <c r="E52" s="90"/>
      <c r="F52" s="90"/>
      <c r="G52" s="90"/>
      <c r="H52" s="90"/>
    </row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59" firstPageNumber="5" fitToHeight="3" orientation="landscape" useFirstPageNumber="1" verticalDpi="180" r:id="rId1"/>
  <headerFooter differentOddEven="1" differentFirst="1">
    <oddHeader>&amp;C17</oddHeader>
    <evenHeader>&amp;C16</evenHeader>
    <firstHeader>&amp;C15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Layout" topLeftCell="A28" zoomScale="85" zoomScaleNormal="70" zoomScalePageLayoutView="85" workbookViewId="0">
      <selection activeCell="A25" sqref="A25:N25"/>
    </sheetView>
  </sheetViews>
  <sheetFormatPr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204"/>
      <c r="L1" s="204"/>
      <c r="M1" s="204"/>
      <c r="N1" s="204"/>
    </row>
    <row r="2" spans="1:14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8"/>
      <c r="L2" s="28"/>
      <c r="M2" s="29"/>
      <c r="N2" s="4" t="s">
        <v>14</v>
      </c>
    </row>
    <row r="3" spans="1:14" ht="52.5" customHeight="1" thickBot="1" x14ac:dyDescent="0.3">
      <c r="A3" s="115" t="s">
        <v>146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4" ht="30" customHeight="1" x14ac:dyDescent="0.25">
      <c r="A4" s="158" t="s">
        <v>4</v>
      </c>
      <c r="B4" s="151" t="s">
        <v>70</v>
      </c>
      <c r="C4" s="151" t="s">
        <v>71</v>
      </c>
      <c r="D4" s="151" t="s">
        <v>72</v>
      </c>
      <c r="E4" s="222" t="s">
        <v>73</v>
      </c>
      <c r="F4" s="222" t="s">
        <v>148</v>
      </c>
      <c r="G4" s="222" t="s">
        <v>74</v>
      </c>
      <c r="H4" s="160" t="s">
        <v>75</v>
      </c>
      <c r="I4" s="160"/>
      <c r="J4" s="160"/>
      <c r="K4" s="160"/>
      <c r="L4" s="160"/>
      <c r="M4" s="160" t="s">
        <v>78</v>
      </c>
      <c r="N4" s="151" t="s">
        <v>79</v>
      </c>
    </row>
    <row r="5" spans="1:14" ht="147" customHeight="1" x14ac:dyDescent="0.25">
      <c r="A5" s="159"/>
      <c r="B5" s="152"/>
      <c r="C5" s="152"/>
      <c r="D5" s="152"/>
      <c r="E5" s="223"/>
      <c r="F5" s="223"/>
      <c r="G5" s="223"/>
      <c r="H5" s="9" t="s">
        <v>149</v>
      </c>
      <c r="I5" s="9" t="s">
        <v>150</v>
      </c>
      <c r="J5" s="9" t="s">
        <v>151</v>
      </c>
      <c r="K5" s="9" t="s">
        <v>152</v>
      </c>
      <c r="L5" s="19" t="s">
        <v>153</v>
      </c>
      <c r="M5" s="161"/>
      <c r="N5" s="152"/>
    </row>
    <row r="6" spans="1:14" ht="30" customHeight="1" x14ac:dyDescent="0.25">
      <c r="A6" s="18">
        <v>1</v>
      </c>
      <c r="B6" s="19">
        <v>2</v>
      </c>
      <c r="C6" s="19">
        <v>3</v>
      </c>
      <c r="D6" s="19">
        <v>4</v>
      </c>
      <c r="E6" s="19" t="s">
        <v>51</v>
      </c>
      <c r="F6" s="19" t="s">
        <v>19</v>
      </c>
      <c r="G6" s="19" t="s">
        <v>18</v>
      </c>
      <c r="H6" s="9" t="s">
        <v>38</v>
      </c>
      <c r="I6" s="9" t="s">
        <v>39</v>
      </c>
      <c r="J6" s="9" t="s">
        <v>40</v>
      </c>
      <c r="K6" s="9" t="s">
        <v>41</v>
      </c>
      <c r="L6" s="9" t="s">
        <v>42</v>
      </c>
      <c r="M6" s="9" t="s">
        <v>43</v>
      </c>
      <c r="N6" s="19" t="s">
        <v>44</v>
      </c>
    </row>
    <row r="7" spans="1:14" ht="38.25" customHeight="1" x14ac:dyDescent="0.25">
      <c r="A7" s="220" t="s">
        <v>203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</row>
    <row r="8" spans="1:14" ht="26.25" customHeight="1" x14ac:dyDescent="0.25">
      <c r="A8" s="224" t="s">
        <v>82</v>
      </c>
      <c r="B8" s="225"/>
      <c r="C8" s="225"/>
      <c r="D8" s="225"/>
      <c r="E8" s="225"/>
      <c r="F8" s="226"/>
      <c r="G8" s="66" t="s">
        <v>6</v>
      </c>
      <c r="H8" s="68">
        <f>H9+H10+H11+H12</f>
        <v>0</v>
      </c>
      <c r="I8" s="68">
        <f t="shared" ref="I8:K8" si="0">I9+I10+I11+I12</f>
        <v>0</v>
      </c>
      <c r="J8" s="68">
        <f t="shared" si="0"/>
        <v>0</v>
      </c>
      <c r="K8" s="68">
        <f t="shared" si="0"/>
        <v>0</v>
      </c>
      <c r="L8" s="68">
        <f>L9+L10+L11+L12</f>
        <v>0</v>
      </c>
      <c r="M8" s="2" t="s">
        <v>135</v>
      </c>
      <c r="N8" s="2" t="s">
        <v>135</v>
      </c>
    </row>
    <row r="9" spans="1:14" ht="41.25" customHeight="1" x14ac:dyDescent="0.25">
      <c r="A9" s="227"/>
      <c r="B9" s="228"/>
      <c r="C9" s="228"/>
      <c r="D9" s="228"/>
      <c r="E9" s="228"/>
      <c r="F9" s="229"/>
      <c r="G9" s="69" t="s">
        <v>80</v>
      </c>
      <c r="H9" s="68">
        <f>H15</f>
        <v>0</v>
      </c>
      <c r="I9" s="68">
        <f t="shared" ref="I9:L9" si="1">I15</f>
        <v>0</v>
      </c>
      <c r="J9" s="68">
        <f t="shared" si="1"/>
        <v>0</v>
      </c>
      <c r="K9" s="68">
        <f t="shared" si="1"/>
        <v>0</v>
      </c>
      <c r="L9" s="68">
        <f t="shared" si="1"/>
        <v>0</v>
      </c>
      <c r="M9" s="2" t="s">
        <v>135</v>
      </c>
      <c r="N9" s="2" t="s">
        <v>135</v>
      </c>
    </row>
    <row r="10" spans="1:14" ht="51" customHeight="1" x14ac:dyDescent="0.25">
      <c r="A10" s="227"/>
      <c r="B10" s="228"/>
      <c r="C10" s="228"/>
      <c r="D10" s="228"/>
      <c r="E10" s="228"/>
      <c r="F10" s="229"/>
      <c r="G10" s="69" t="s">
        <v>81</v>
      </c>
      <c r="H10" s="68">
        <f>H16</f>
        <v>0</v>
      </c>
      <c r="I10" s="68">
        <f t="shared" ref="I10:L10" si="2">I16</f>
        <v>0</v>
      </c>
      <c r="J10" s="68">
        <f t="shared" si="2"/>
        <v>0</v>
      </c>
      <c r="K10" s="68">
        <f t="shared" si="2"/>
        <v>0</v>
      </c>
      <c r="L10" s="68">
        <f t="shared" si="2"/>
        <v>0</v>
      </c>
      <c r="M10" s="2" t="s">
        <v>135</v>
      </c>
      <c r="N10" s="2" t="s">
        <v>135</v>
      </c>
    </row>
    <row r="11" spans="1:14" ht="31.5" customHeight="1" x14ac:dyDescent="0.25">
      <c r="A11" s="227"/>
      <c r="B11" s="228"/>
      <c r="C11" s="228"/>
      <c r="D11" s="228"/>
      <c r="E11" s="228"/>
      <c r="F11" s="229"/>
      <c r="G11" s="69" t="s">
        <v>68</v>
      </c>
      <c r="H11" s="68">
        <f>H17</f>
        <v>0</v>
      </c>
      <c r="I11" s="68">
        <f t="shared" ref="I11:L11" si="3">I17</f>
        <v>0</v>
      </c>
      <c r="J11" s="68">
        <f t="shared" si="3"/>
        <v>0</v>
      </c>
      <c r="K11" s="68">
        <f t="shared" si="3"/>
        <v>0</v>
      </c>
      <c r="L11" s="68">
        <f t="shared" si="3"/>
        <v>0</v>
      </c>
      <c r="M11" s="2" t="s">
        <v>135</v>
      </c>
      <c r="N11" s="2" t="s">
        <v>135</v>
      </c>
    </row>
    <row r="12" spans="1:14" ht="30" customHeight="1" x14ac:dyDescent="0.25">
      <c r="A12" s="230"/>
      <c r="B12" s="231"/>
      <c r="C12" s="231"/>
      <c r="D12" s="231"/>
      <c r="E12" s="231"/>
      <c r="F12" s="232"/>
      <c r="G12" s="69" t="s">
        <v>69</v>
      </c>
      <c r="H12" s="68">
        <f>H18</f>
        <v>0</v>
      </c>
      <c r="I12" s="68">
        <f t="shared" ref="I12:L12" si="4">I18</f>
        <v>0</v>
      </c>
      <c r="J12" s="68">
        <f t="shared" si="4"/>
        <v>0</v>
      </c>
      <c r="K12" s="68">
        <f t="shared" si="4"/>
        <v>0</v>
      </c>
      <c r="L12" s="68">
        <f t="shared" si="4"/>
        <v>0</v>
      </c>
      <c r="M12" s="2" t="s">
        <v>135</v>
      </c>
      <c r="N12" s="2" t="s">
        <v>135</v>
      </c>
    </row>
    <row r="13" spans="1:14" ht="39.75" customHeight="1" x14ac:dyDescent="0.25">
      <c r="A13" s="233" t="s">
        <v>157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5"/>
    </row>
    <row r="14" spans="1:14" ht="33.75" customHeight="1" x14ac:dyDescent="0.25">
      <c r="A14" s="236" t="s">
        <v>83</v>
      </c>
      <c r="B14" s="225"/>
      <c r="C14" s="225"/>
      <c r="D14" s="225"/>
      <c r="E14" s="225"/>
      <c r="F14" s="226"/>
      <c r="G14" s="66" t="s">
        <v>6</v>
      </c>
      <c r="H14" s="67">
        <f>H15+H16+H17+H18</f>
        <v>0</v>
      </c>
      <c r="I14" s="67">
        <f t="shared" ref="I14:L14" si="5">I15+I16+I17+I18</f>
        <v>0</v>
      </c>
      <c r="J14" s="67">
        <f t="shared" si="5"/>
        <v>0</v>
      </c>
      <c r="K14" s="67">
        <f t="shared" si="5"/>
        <v>0</v>
      </c>
      <c r="L14" s="67">
        <f t="shared" si="5"/>
        <v>0</v>
      </c>
      <c r="M14" s="2" t="s">
        <v>135</v>
      </c>
      <c r="N14" s="2" t="s">
        <v>135</v>
      </c>
    </row>
    <row r="15" spans="1:14" ht="33.75" customHeight="1" x14ac:dyDescent="0.25">
      <c r="A15" s="237"/>
      <c r="B15" s="228"/>
      <c r="C15" s="228"/>
      <c r="D15" s="228"/>
      <c r="E15" s="228"/>
      <c r="F15" s="229"/>
      <c r="G15" s="31" t="s">
        <v>80</v>
      </c>
      <c r="H15" s="65">
        <f>H20</f>
        <v>0</v>
      </c>
      <c r="I15" s="65">
        <f t="shared" ref="I15:L15" si="6">I20</f>
        <v>0</v>
      </c>
      <c r="J15" s="65">
        <f t="shared" si="6"/>
        <v>0</v>
      </c>
      <c r="K15" s="65">
        <f t="shared" si="6"/>
        <v>0</v>
      </c>
      <c r="L15" s="65">
        <f t="shared" si="6"/>
        <v>0</v>
      </c>
      <c r="M15" s="2" t="s">
        <v>135</v>
      </c>
      <c r="N15" s="2" t="s">
        <v>135</v>
      </c>
    </row>
    <row r="16" spans="1:14" ht="48" customHeight="1" x14ac:dyDescent="0.25">
      <c r="A16" s="237"/>
      <c r="B16" s="228"/>
      <c r="C16" s="228"/>
      <c r="D16" s="228"/>
      <c r="E16" s="228"/>
      <c r="F16" s="229"/>
      <c r="G16" s="31" t="s">
        <v>81</v>
      </c>
      <c r="H16" s="65">
        <f>H21</f>
        <v>0</v>
      </c>
      <c r="I16" s="65">
        <f t="shared" ref="I16:L16" si="7">I21</f>
        <v>0</v>
      </c>
      <c r="J16" s="65">
        <f t="shared" si="7"/>
        <v>0</v>
      </c>
      <c r="K16" s="65">
        <f t="shared" si="7"/>
        <v>0</v>
      </c>
      <c r="L16" s="65">
        <f t="shared" si="7"/>
        <v>0</v>
      </c>
      <c r="M16" s="2" t="s">
        <v>135</v>
      </c>
      <c r="N16" s="2" t="s">
        <v>135</v>
      </c>
    </row>
    <row r="17" spans="1:14" ht="33.75" customHeight="1" x14ac:dyDescent="0.25">
      <c r="A17" s="237"/>
      <c r="B17" s="228"/>
      <c r="C17" s="228"/>
      <c r="D17" s="228"/>
      <c r="E17" s="228"/>
      <c r="F17" s="229"/>
      <c r="G17" s="31" t="s">
        <v>68</v>
      </c>
      <c r="H17" s="65">
        <f>H22</f>
        <v>0</v>
      </c>
      <c r="I17" s="65">
        <f t="shared" ref="I17:L17" si="8">I22</f>
        <v>0</v>
      </c>
      <c r="J17" s="65">
        <f t="shared" si="8"/>
        <v>0</v>
      </c>
      <c r="K17" s="65">
        <f t="shared" si="8"/>
        <v>0</v>
      </c>
      <c r="L17" s="65">
        <f t="shared" si="8"/>
        <v>0</v>
      </c>
      <c r="M17" s="2" t="s">
        <v>135</v>
      </c>
      <c r="N17" s="2" t="s">
        <v>135</v>
      </c>
    </row>
    <row r="18" spans="1:14" ht="33.75" customHeight="1" x14ac:dyDescent="0.25">
      <c r="A18" s="238"/>
      <c r="B18" s="231"/>
      <c r="C18" s="231"/>
      <c r="D18" s="231"/>
      <c r="E18" s="231"/>
      <c r="F18" s="232"/>
      <c r="G18" s="31" t="s">
        <v>69</v>
      </c>
      <c r="H18" s="65">
        <f>H23</f>
        <v>0</v>
      </c>
      <c r="I18" s="65">
        <f t="shared" ref="I18:L18" si="9">I23</f>
        <v>0</v>
      </c>
      <c r="J18" s="65">
        <f t="shared" si="9"/>
        <v>0</v>
      </c>
      <c r="K18" s="65">
        <f t="shared" si="9"/>
        <v>0</v>
      </c>
      <c r="L18" s="65">
        <f t="shared" si="9"/>
        <v>0</v>
      </c>
      <c r="M18" s="2" t="s">
        <v>135</v>
      </c>
      <c r="N18" s="2" t="s">
        <v>135</v>
      </c>
    </row>
    <row r="19" spans="1:14" ht="35.25" customHeight="1" x14ac:dyDescent="0.25">
      <c r="A19" s="209">
        <v>1</v>
      </c>
      <c r="B19" s="251" t="s">
        <v>147</v>
      </c>
      <c r="C19" s="209" t="s">
        <v>154</v>
      </c>
      <c r="D19" s="209" t="s">
        <v>155</v>
      </c>
      <c r="E19" s="248">
        <v>1400000000</v>
      </c>
      <c r="F19" s="248">
        <v>1400000000</v>
      </c>
      <c r="G19" s="30" t="s">
        <v>6</v>
      </c>
      <c r="H19" s="65">
        <f>H20+H21+H22+H23</f>
        <v>0</v>
      </c>
      <c r="I19" s="65">
        <f t="shared" ref="I19:L19" si="10">I20+I21+I22+I23</f>
        <v>0</v>
      </c>
      <c r="J19" s="65">
        <f t="shared" si="10"/>
        <v>0</v>
      </c>
      <c r="K19" s="65">
        <f t="shared" si="10"/>
        <v>0</v>
      </c>
      <c r="L19" s="65">
        <f t="shared" si="10"/>
        <v>0</v>
      </c>
      <c r="M19" s="209" t="s">
        <v>156</v>
      </c>
      <c r="N19" s="209" t="s">
        <v>135</v>
      </c>
    </row>
    <row r="20" spans="1:14" ht="35.25" customHeight="1" x14ac:dyDescent="0.25">
      <c r="A20" s="210"/>
      <c r="B20" s="252"/>
      <c r="C20" s="210"/>
      <c r="D20" s="210"/>
      <c r="E20" s="249"/>
      <c r="F20" s="249"/>
      <c r="G20" s="31" t="s">
        <v>80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210"/>
      <c r="N20" s="210"/>
    </row>
    <row r="21" spans="1:14" ht="55.5" customHeight="1" x14ac:dyDescent="0.25">
      <c r="A21" s="210"/>
      <c r="B21" s="252"/>
      <c r="C21" s="210"/>
      <c r="D21" s="210"/>
      <c r="E21" s="249"/>
      <c r="F21" s="249"/>
      <c r="G21" s="31" t="s">
        <v>81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210"/>
      <c r="N21" s="210"/>
    </row>
    <row r="22" spans="1:14" ht="35.25" customHeight="1" x14ac:dyDescent="0.25">
      <c r="A22" s="210"/>
      <c r="B22" s="252"/>
      <c r="C22" s="210"/>
      <c r="D22" s="210"/>
      <c r="E22" s="249"/>
      <c r="F22" s="249"/>
      <c r="G22" s="31" t="s">
        <v>68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210"/>
      <c r="N22" s="210"/>
    </row>
    <row r="23" spans="1:14" ht="35.25" customHeight="1" x14ac:dyDescent="0.25">
      <c r="A23" s="211"/>
      <c r="B23" s="253"/>
      <c r="C23" s="211"/>
      <c r="D23" s="211"/>
      <c r="E23" s="250"/>
      <c r="F23" s="250"/>
      <c r="G23" s="31" t="s">
        <v>69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211"/>
      <c r="N23" s="211"/>
    </row>
    <row r="24" spans="1:14" ht="35.25" customHeight="1" x14ac:dyDescent="0.25">
      <c r="A24" s="220" t="s">
        <v>202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</row>
    <row r="25" spans="1:14" ht="39.75" customHeight="1" x14ac:dyDescent="0.25">
      <c r="A25" s="233" t="s">
        <v>201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5"/>
    </row>
    <row r="26" spans="1:14" ht="35.25" customHeight="1" x14ac:dyDescent="0.25">
      <c r="A26" s="239" t="s">
        <v>84</v>
      </c>
      <c r="B26" s="240"/>
      <c r="C26" s="240"/>
      <c r="D26" s="240"/>
      <c r="E26" s="240"/>
      <c r="F26" s="241"/>
      <c r="G26" s="30" t="s">
        <v>6</v>
      </c>
      <c r="H26" s="67">
        <f>H27+H28+H29+H30</f>
        <v>0</v>
      </c>
      <c r="I26" s="67">
        <f t="shared" ref="I26:L26" si="11">I27+I28+I29+I30</f>
        <v>0</v>
      </c>
      <c r="J26" s="67">
        <f t="shared" si="11"/>
        <v>0</v>
      </c>
      <c r="K26" s="67">
        <f t="shared" si="11"/>
        <v>0</v>
      </c>
      <c r="L26" s="67">
        <f t="shared" si="11"/>
        <v>0</v>
      </c>
      <c r="M26" s="2" t="s">
        <v>135</v>
      </c>
      <c r="N26" s="2" t="s">
        <v>135</v>
      </c>
    </row>
    <row r="27" spans="1:14" ht="35.25" customHeight="1" x14ac:dyDescent="0.25">
      <c r="A27" s="242"/>
      <c r="B27" s="243"/>
      <c r="C27" s="243"/>
      <c r="D27" s="243"/>
      <c r="E27" s="243"/>
      <c r="F27" s="244"/>
      <c r="G27" s="31" t="s">
        <v>80</v>
      </c>
      <c r="H27" s="65">
        <f>H32</f>
        <v>0</v>
      </c>
      <c r="I27" s="65">
        <f t="shared" ref="I27:L27" si="12">I32</f>
        <v>0</v>
      </c>
      <c r="J27" s="65">
        <f t="shared" si="12"/>
        <v>0</v>
      </c>
      <c r="K27" s="65">
        <f t="shared" si="12"/>
        <v>0</v>
      </c>
      <c r="L27" s="65">
        <f t="shared" si="12"/>
        <v>0</v>
      </c>
      <c r="M27" s="2" t="s">
        <v>135</v>
      </c>
      <c r="N27" s="2" t="s">
        <v>135</v>
      </c>
    </row>
    <row r="28" spans="1:14" ht="61.5" customHeight="1" x14ac:dyDescent="0.25">
      <c r="A28" s="242"/>
      <c r="B28" s="243"/>
      <c r="C28" s="243"/>
      <c r="D28" s="243"/>
      <c r="E28" s="243"/>
      <c r="F28" s="244"/>
      <c r="G28" s="31" t="s">
        <v>81</v>
      </c>
      <c r="H28" s="65">
        <f>H33</f>
        <v>0</v>
      </c>
      <c r="I28" s="65">
        <f t="shared" ref="I28:L28" si="13">I33</f>
        <v>0</v>
      </c>
      <c r="J28" s="65">
        <f t="shared" si="13"/>
        <v>0</v>
      </c>
      <c r="K28" s="65">
        <f t="shared" si="13"/>
        <v>0</v>
      </c>
      <c r="L28" s="65">
        <f t="shared" si="13"/>
        <v>0</v>
      </c>
      <c r="M28" s="2" t="s">
        <v>135</v>
      </c>
      <c r="N28" s="2" t="s">
        <v>135</v>
      </c>
    </row>
    <row r="29" spans="1:14" ht="35.25" customHeight="1" x14ac:dyDescent="0.25">
      <c r="A29" s="242"/>
      <c r="B29" s="243"/>
      <c r="C29" s="243"/>
      <c r="D29" s="243"/>
      <c r="E29" s="243"/>
      <c r="F29" s="244"/>
      <c r="G29" s="31" t="s">
        <v>68</v>
      </c>
      <c r="H29" s="65">
        <f>H34</f>
        <v>0</v>
      </c>
      <c r="I29" s="65">
        <f t="shared" ref="I29:L29" si="14">I34</f>
        <v>0</v>
      </c>
      <c r="J29" s="65">
        <f t="shared" si="14"/>
        <v>0</v>
      </c>
      <c r="K29" s="65">
        <f t="shared" si="14"/>
        <v>0</v>
      </c>
      <c r="L29" s="65">
        <f t="shared" si="14"/>
        <v>0</v>
      </c>
      <c r="M29" s="2" t="s">
        <v>135</v>
      </c>
      <c r="N29" s="2" t="s">
        <v>135</v>
      </c>
    </row>
    <row r="30" spans="1:14" ht="35.25" customHeight="1" x14ac:dyDescent="0.25">
      <c r="A30" s="245"/>
      <c r="B30" s="246"/>
      <c r="C30" s="246"/>
      <c r="D30" s="246"/>
      <c r="E30" s="246"/>
      <c r="F30" s="247"/>
      <c r="G30" s="16" t="s">
        <v>69</v>
      </c>
      <c r="H30" s="65">
        <f>H35</f>
        <v>0</v>
      </c>
      <c r="I30" s="65">
        <f t="shared" ref="I30:L30" si="15">I35</f>
        <v>0</v>
      </c>
      <c r="J30" s="65">
        <f t="shared" si="15"/>
        <v>0</v>
      </c>
      <c r="K30" s="65">
        <f t="shared" si="15"/>
        <v>0</v>
      </c>
      <c r="L30" s="65">
        <f t="shared" si="15"/>
        <v>0</v>
      </c>
      <c r="M30" s="2" t="s">
        <v>135</v>
      </c>
      <c r="N30" s="2" t="s">
        <v>135</v>
      </c>
    </row>
    <row r="31" spans="1:14" ht="35.25" customHeight="1" x14ac:dyDescent="0.25">
      <c r="A31" s="209">
        <v>1</v>
      </c>
      <c r="B31" s="212" t="s">
        <v>198</v>
      </c>
      <c r="C31" s="215" t="s">
        <v>199</v>
      </c>
      <c r="D31" s="216" t="s">
        <v>200</v>
      </c>
      <c r="E31" s="219">
        <v>605000000</v>
      </c>
      <c r="F31" s="219">
        <f>E31</f>
        <v>605000000</v>
      </c>
      <c r="G31" s="30" t="s">
        <v>6</v>
      </c>
      <c r="H31" s="65">
        <f>H32+H33+H34+H35</f>
        <v>0</v>
      </c>
      <c r="I31" s="65">
        <f>I32+I33+I34+I35</f>
        <v>0</v>
      </c>
      <c r="J31" s="65">
        <f>J32+J33+J34+J35</f>
        <v>0</v>
      </c>
      <c r="K31" s="65">
        <f>K32+K33+K34+K35</f>
        <v>0</v>
      </c>
      <c r="L31" s="65">
        <f>L32+L33+L34+L35</f>
        <v>0</v>
      </c>
      <c r="M31" s="209" t="s">
        <v>156</v>
      </c>
      <c r="N31" s="209" t="s">
        <v>135</v>
      </c>
    </row>
    <row r="32" spans="1:14" ht="55.5" customHeight="1" x14ac:dyDescent="0.25">
      <c r="A32" s="210"/>
      <c r="B32" s="213"/>
      <c r="C32" s="215"/>
      <c r="D32" s="217"/>
      <c r="E32" s="219"/>
      <c r="F32" s="219"/>
      <c r="G32" s="31" t="s">
        <v>80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210"/>
      <c r="N32" s="210"/>
    </row>
    <row r="33" spans="1:14" ht="59.25" customHeight="1" x14ac:dyDescent="0.25">
      <c r="A33" s="210"/>
      <c r="B33" s="213"/>
      <c r="C33" s="215"/>
      <c r="D33" s="217"/>
      <c r="E33" s="219"/>
      <c r="F33" s="219"/>
      <c r="G33" s="31" t="s">
        <v>81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210"/>
      <c r="N33" s="210"/>
    </row>
    <row r="34" spans="1:14" ht="35.25" customHeight="1" x14ac:dyDescent="0.25">
      <c r="A34" s="210"/>
      <c r="B34" s="213"/>
      <c r="C34" s="215"/>
      <c r="D34" s="217"/>
      <c r="E34" s="219"/>
      <c r="F34" s="219"/>
      <c r="G34" s="31" t="s">
        <v>68</v>
      </c>
      <c r="H34" s="65">
        <v>0</v>
      </c>
      <c r="I34" s="65">
        <v>0</v>
      </c>
      <c r="J34" s="65">
        <v>0</v>
      </c>
      <c r="K34" s="65">
        <v>0</v>
      </c>
      <c r="L34" s="65">
        <v>0</v>
      </c>
      <c r="M34" s="210"/>
      <c r="N34" s="210"/>
    </row>
    <row r="35" spans="1:14" ht="35.25" customHeight="1" x14ac:dyDescent="0.25">
      <c r="A35" s="211"/>
      <c r="B35" s="214"/>
      <c r="C35" s="215"/>
      <c r="D35" s="218"/>
      <c r="E35" s="219"/>
      <c r="F35" s="219"/>
      <c r="G35" s="31" t="s">
        <v>69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211"/>
      <c r="N35" s="211"/>
    </row>
  </sheetData>
  <mergeCells count="35">
    <mergeCell ref="A8:F12"/>
    <mergeCell ref="A13:N13"/>
    <mergeCell ref="A14:F18"/>
    <mergeCell ref="A25:N25"/>
    <mergeCell ref="A26:F30"/>
    <mergeCell ref="C19:C23"/>
    <mergeCell ref="D19:D23"/>
    <mergeCell ref="E19:E23"/>
    <mergeCell ref="F19:F23"/>
    <mergeCell ref="A19:A23"/>
    <mergeCell ref="B19:B23"/>
    <mergeCell ref="M19:M23"/>
    <mergeCell ref="N19:N23"/>
    <mergeCell ref="A24:N24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  <mergeCell ref="N31:N35"/>
    <mergeCell ref="A31:A35"/>
    <mergeCell ref="M31:M35"/>
    <mergeCell ref="B31:B35"/>
    <mergeCell ref="C31:C35"/>
    <mergeCell ref="D31:D35"/>
    <mergeCell ref="E31:E35"/>
    <mergeCell ref="F31:F35"/>
  </mergeCells>
  <pageMargins left="1.1811023622047245" right="0.39370078740157483" top="0.78740157480314965" bottom="0.78740157480314965" header="0.31496062992125984" footer="0.31496062992125984"/>
  <pageSetup paperSize="9" scale="47" firstPageNumber="2" fitToHeight="3" orientation="landscape" useFirstPageNumber="1" horizontalDpi="180" verticalDpi="180" r:id="rId1"/>
  <headerFooter differentOddEven="1" differentFirst="1">
    <oddHeader>&amp;C&amp;"Times New Roman,обычный"&amp;P</oddHeader>
    <evenHeader>&amp;C19</evenHeader>
    <firstHeader>&amp;C18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Layout" topLeftCell="B1" zoomScaleNormal="100" workbookViewId="0">
      <selection activeCell="H13" sqref="H13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204"/>
      <c r="L1" s="204"/>
    </row>
    <row r="2" spans="1:12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8"/>
      <c r="L2" s="62" t="s">
        <v>13</v>
      </c>
    </row>
    <row r="3" spans="1:12" s="1" customFormat="1" ht="52.5" customHeight="1" thickBot="1" x14ac:dyDescent="0.3">
      <c r="A3" s="115" t="s">
        <v>85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s="1" customFormat="1" ht="30" customHeight="1" x14ac:dyDescent="0.25">
      <c r="A4" s="254" t="s">
        <v>4</v>
      </c>
      <c r="B4" s="257" t="s">
        <v>86</v>
      </c>
      <c r="C4" s="258"/>
      <c r="D4" s="258"/>
      <c r="E4" s="259"/>
      <c r="F4" s="222" t="s">
        <v>91</v>
      </c>
      <c r="G4" s="222" t="s">
        <v>92</v>
      </c>
      <c r="H4" s="160" t="s">
        <v>93</v>
      </c>
      <c r="I4" s="160"/>
      <c r="J4" s="160"/>
      <c r="K4" s="160"/>
      <c r="L4" s="160"/>
    </row>
    <row r="5" spans="1:12" s="1" customFormat="1" ht="147" hidden="1" customHeight="1" x14ac:dyDescent="0.25">
      <c r="A5" s="255"/>
      <c r="B5" s="260"/>
      <c r="C5" s="261"/>
      <c r="D5" s="261"/>
      <c r="E5" s="262"/>
      <c r="F5" s="263"/>
      <c r="G5" s="263"/>
      <c r="H5" s="9" t="s">
        <v>76</v>
      </c>
      <c r="I5" s="9" t="s">
        <v>76</v>
      </c>
      <c r="J5" s="9" t="s">
        <v>76</v>
      </c>
      <c r="K5" s="9" t="s">
        <v>76</v>
      </c>
      <c r="L5" s="19" t="s">
        <v>77</v>
      </c>
    </row>
    <row r="6" spans="1:12" s="1" customFormat="1" ht="68.25" customHeight="1" x14ac:dyDescent="0.25">
      <c r="A6" s="256"/>
      <c r="B6" s="14" t="s">
        <v>87</v>
      </c>
      <c r="C6" s="14" t="s">
        <v>88</v>
      </c>
      <c r="D6" s="14" t="s">
        <v>89</v>
      </c>
      <c r="E6" s="14" t="s">
        <v>90</v>
      </c>
      <c r="F6" s="223"/>
      <c r="G6" s="223"/>
      <c r="H6" s="9" t="s">
        <v>94</v>
      </c>
      <c r="I6" s="9" t="s">
        <v>94</v>
      </c>
      <c r="J6" s="9" t="s">
        <v>94</v>
      </c>
      <c r="K6" s="9" t="s">
        <v>94</v>
      </c>
      <c r="L6" s="9" t="s">
        <v>95</v>
      </c>
    </row>
    <row r="7" spans="1:12" s="1" customFormat="1" ht="16.5" customHeight="1" x14ac:dyDescent="0.25">
      <c r="A7" s="18">
        <v>1</v>
      </c>
      <c r="B7" s="19">
        <v>2</v>
      </c>
      <c r="C7" s="19">
        <v>3</v>
      </c>
      <c r="D7" s="19">
        <v>4</v>
      </c>
      <c r="E7" s="19" t="s">
        <v>51</v>
      </c>
      <c r="F7" s="19" t="s">
        <v>19</v>
      </c>
      <c r="G7" s="19" t="s">
        <v>18</v>
      </c>
      <c r="H7" s="9" t="s">
        <v>38</v>
      </c>
      <c r="I7" s="9" t="s">
        <v>39</v>
      </c>
      <c r="J7" s="9" t="s">
        <v>40</v>
      </c>
      <c r="K7" s="9" t="s">
        <v>41</v>
      </c>
      <c r="L7" s="9" t="s">
        <v>42</v>
      </c>
    </row>
    <row r="8" spans="1:12" ht="28.5" customHeight="1" x14ac:dyDescent="0.25">
      <c r="A8" s="35">
        <v>1</v>
      </c>
      <c r="B8" s="51" t="s">
        <v>135</v>
      </c>
      <c r="C8" s="51" t="s">
        <v>135</v>
      </c>
      <c r="D8" s="51" t="s">
        <v>135</v>
      </c>
      <c r="E8" s="51" t="s">
        <v>135</v>
      </c>
      <c r="F8" s="51" t="s">
        <v>135</v>
      </c>
      <c r="G8" s="64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" right="0.7" top="0.75" bottom="0.75" header="0.3" footer="0.3"/>
  <pageSetup paperSize="9" scale="60" orientation="landscape" r:id="rId1"/>
  <headerFooter>
    <oddHeader>&amp;C&amp;8 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Layout" zoomScaleNormal="100" workbookViewId="0">
      <selection activeCell="F11" sqref="F11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5" customFormat="1" ht="82.5" customHeight="1" x14ac:dyDescent="0.25">
      <c r="A1" s="3"/>
      <c r="B1" s="3"/>
      <c r="C1" s="3"/>
      <c r="D1" s="3"/>
      <c r="E1" s="204"/>
      <c r="F1" s="204"/>
    </row>
    <row r="2" spans="1:6" s="5" customFormat="1" ht="24" customHeight="1" x14ac:dyDescent="0.25">
      <c r="A2" s="3"/>
      <c r="B2" s="3"/>
      <c r="C2" s="3"/>
      <c r="D2" s="3"/>
      <c r="E2" s="3"/>
      <c r="F2" s="10" t="s">
        <v>37</v>
      </c>
    </row>
    <row r="3" spans="1:6" s="1" customFormat="1" ht="52.5" customHeight="1" thickBot="1" x14ac:dyDescent="0.3">
      <c r="A3" s="115" t="s">
        <v>96</v>
      </c>
      <c r="B3" s="264"/>
      <c r="C3" s="264"/>
      <c r="D3" s="264"/>
      <c r="E3" s="264"/>
      <c r="F3" s="115"/>
    </row>
    <row r="4" spans="1:6" s="1" customFormat="1" ht="70.5" customHeight="1" x14ac:dyDescent="0.25">
      <c r="A4" s="254" t="s">
        <v>4</v>
      </c>
      <c r="B4" s="14" t="s">
        <v>97</v>
      </c>
      <c r="C4" s="14" t="s">
        <v>91</v>
      </c>
      <c r="D4" s="14" t="s">
        <v>98</v>
      </c>
      <c r="E4" s="14" t="s">
        <v>99</v>
      </c>
      <c r="F4" s="222" t="s">
        <v>100</v>
      </c>
    </row>
    <row r="5" spans="1:6" s="1" customFormat="1" ht="147" hidden="1" customHeight="1" x14ac:dyDescent="0.25">
      <c r="A5" s="255"/>
      <c r="B5" s="32"/>
      <c r="C5" s="33"/>
      <c r="D5" s="33"/>
      <c r="E5" s="34"/>
      <c r="F5" s="263"/>
    </row>
    <row r="6" spans="1:6" s="1" customFormat="1" ht="16.5" customHeight="1" x14ac:dyDescent="0.25">
      <c r="A6" s="18">
        <v>1</v>
      </c>
      <c r="B6" s="19">
        <v>2</v>
      </c>
      <c r="C6" s="19">
        <v>3</v>
      </c>
      <c r="D6" s="19">
        <v>4</v>
      </c>
      <c r="E6" s="19" t="s">
        <v>51</v>
      </c>
      <c r="F6" s="19" t="s">
        <v>19</v>
      </c>
    </row>
    <row r="7" spans="1:6" ht="36" customHeight="1" x14ac:dyDescent="0.25">
      <c r="A7" s="26">
        <v>1</v>
      </c>
      <c r="B7" s="51" t="s">
        <v>135</v>
      </c>
      <c r="C7" s="51" t="s">
        <v>135</v>
      </c>
      <c r="D7" s="51" t="s">
        <v>135</v>
      </c>
      <c r="E7" s="51" t="s">
        <v>135</v>
      </c>
      <c r="F7" s="51" t="s">
        <v>135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" right="0.7" top="0.75" bottom="0.75" header="0.3" footer="0.3"/>
  <pageSetup paperSize="9" scale="78" orientation="landscape" r:id="rId1"/>
  <headerFooter>
    <oddHeader>&amp;C&amp;8 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  <vt:lpstr>'Таблица 6'!Область_печати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2024-10-29T09:53:08Z</dcterms:modified>
</cp:coreProperties>
</file>