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8" windowWidth="14808" windowHeight="7836"/>
  </bookViews>
  <sheets>
    <sheet name="приложение" sheetId="2" r:id="rId1"/>
    <sheet name="Лист1" sheetId="3" r:id="rId2"/>
  </sheets>
  <definedNames>
    <definedName name="_xlnm._FilterDatabase" localSheetId="0" hidden="1">приложение!$A$11:$K$11</definedName>
    <definedName name="Z_8FAF01F5_0EF4_4563_9C2C_9F84FC581D3B_.wvu.FilterData" localSheetId="0" hidden="1">приложение!$A$11:$K$11</definedName>
    <definedName name="Z_8FAF01F5_0EF4_4563_9C2C_9F84FC581D3B_.wvu.PrintTitles" localSheetId="0" hidden="1">приложение!$9:$9</definedName>
    <definedName name="Z_AA35BFF6_BC5E_4E54_B319_9A148CC08670_.wvu.FilterData" localSheetId="0" hidden="1">приложение!$A$11:$K$11</definedName>
    <definedName name="Z_AA35BFF6_BC5E_4E54_B319_9A148CC08670_.wvu.PrintTitles" localSheetId="0" hidden="1">приложение!$9:$9</definedName>
    <definedName name="Z_B6295C4E_26E1_4B41_A32D_9C24EF99E187_.wvu.FilterData" localSheetId="0" hidden="1">приложение!$A$11:$K$11</definedName>
    <definedName name="_xlnm.Print_Titles" localSheetId="0">приложение!$9:$9</definedName>
  </definedNames>
  <calcPr calcId="145621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Беляева Екатерина Владимировна - Личное представление" guid="{8FAF01F5-0EF4-4563-9C2C-9F84FC581D3B}" mergeInterval="0" personalView="1" maximized="1" xWindow="1" yWindow="1" windowWidth="1916" windowHeight="630" activeSheetId="2"/>
    <customWorkbookView name="Острешкина Наталья Иосифовна - Личное представление" guid="{AA35BFF6-BC5E-4E54-B319-9A148CC08670}" mergeInterval="0" personalView="1" maximized="1" windowWidth="1916" windowHeight="849" activeSheetId="2"/>
  </customWorkbookViews>
</workbook>
</file>

<file path=xl/calcChain.xml><?xml version="1.0" encoding="utf-8"?>
<calcChain xmlns="http://schemas.openxmlformats.org/spreadsheetml/2006/main">
  <c r="I17" i="2" l="1"/>
  <c r="I11" i="2" l="1"/>
  <c r="H11" i="2"/>
  <c r="G11" i="2"/>
  <c r="I40" i="2" l="1"/>
  <c r="I39" i="2"/>
  <c r="I38" i="2"/>
  <c r="H31" i="2"/>
  <c r="I31" i="2"/>
  <c r="I29" i="2"/>
  <c r="G36" i="2"/>
  <c r="G31" i="2"/>
  <c r="G28" i="2"/>
  <c r="I22" i="2"/>
  <c r="I21" i="2" s="1"/>
  <c r="H22" i="2"/>
  <c r="G22" i="2"/>
  <c r="G21" i="2" s="1"/>
  <c r="H21" i="2" l="1"/>
</calcChain>
</file>

<file path=xl/sharedStrings.xml><?xml version="1.0" encoding="utf-8"?>
<sst xmlns="http://schemas.openxmlformats.org/spreadsheetml/2006/main" count="151" uniqueCount="110">
  <si>
    <t>№
п/п</t>
  </si>
  <si>
    <t>Наименование мероприятия</t>
  </si>
  <si>
    <t>Всего по расходам,  в том числе:</t>
  </si>
  <si>
    <t>Всего по доходам,  в том числе:</t>
  </si>
  <si>
    <t>Срок реализации мероприятия</t>
  </si>
  <si>
    <t>Проект муниципального правового акта или иной документ</t>
  </si>
  <si>
    <t>Целевой показатель</t>
  </si>
  <si>
    <t>Значение целевого показателя (план)</t>
  </si>
  <si>
    <t>1. Мероприятия по росту доходов бюджета муниципального образования</t>
  </si>
  <si>
    <t>Х</t>
  </si>
  <si>
    <t>2. Мероприятия по оптимизации расходов бюджета муниципального образования</t>
  </si>
  <si>
    <t>3. Мероприятия по сокращению муниципального долга и расходов на его обслуживание</t>
  </si>
  <si>
    <t>Обеспечение увеличения поступлений прочих доходов от использования имущества, в связи с увеличением размера платы за пользование жилым помещением (платы за наем) для нанимателей по договорам социального найма, найма жилых помещений муниципального жилищного фонда</t>
  </si>
  <si>
    <t>до 31.12.2018</t>
  </si>
  <si>
    <t>увеличение поступлений доходов от использования имущества по договорам социального найма, найма жилых помещений муниципального жилищного фонда, в том числе: найма специализированных жилых помещений, найма коммерческого использования относительно первоначально утвержденного решением о бюджете на 2018-2020 год плана по данному виду доходов, в %</t>
  </si>
  <si>
    <t>Реализация земельных участков, находящихся в государственной и муниципальной собственности</t>
  </si>
  <si>
    <t>Постановление Правительства Ханты-Мансийского автономного округа - Югры от 02.04.2008 № 70-п "О порядке определения цены земельных участков и их оплаты";
Постановление администрации города Покачи от 19.05.2015 № 583 "Об утверждении Порядка определения цены земельных участков при заключении договоров купли-продажи земельных участков, находящихся в муниципальной собственности, приобретаемых без проведения торгов"</t>
  </si>
  <si>
    <t>фактические поступления по данному виду доходов, сверх первоначально утвержденного плана в бюджете города Покачи, тыс. руб.</t>
  </si>
  <si>
    <t>Погашение просроченной дебиторской задолженности по неналоговым платежам в досудебном порядке</t>
  </si>
  <si>
    <t>Приказ комитета по управлению муниципальным имуществом администрации города Покачи от 22.12.2015 № 398 "О наделении полномочиями администратора доходов"</t>
  </si>
  <si>
    <t>Взыскание суммы задолженности в досудебном порядке по уведомлениям и претензиям, %</t>
  </si>
  <si>
    <t>Уставы муниципальных учреждений города Покачи; проекты постановлений администрации города Покачи об установлении тарифов на платные услуги, план финансово-хозяйственной деятельности</t>
  </si>
  <si>
    <t>Объем средств полученный муниципальными учреждениями в результате расширения перечня и увеличения объема платных услуг ежегодно, тыс.руб.</t>
  </si>
  <si>
    <t xml:space="preserve">Уставы муниципальных учреждений города Покачи; проекты постановлений администрации города Покачи об установлении тарифов на платные услуги; план финансово-хозяйственной деятельности учреждений </t>
  </si>
  <si>
    <t xml:space="preserve">Объем средств полученный муниципальными учреждениями в результате оказания платных услуг, расширения их перечня и увеличения объема, тыс. руб. </t>
  </si>
  <si>
    <t>Использование средств за счет страховых взносов на проведение предупредительных мер по сокращению производственного травматизма и профессиональных заболеваний работников, занятых на работах с вредными и (или) опасными  и производственными факторами в соответствии с Приказом Минтруда России от 10.12.2012 № 580н</t>
  </si>
  <si>
    <t>Сокращение бюджетных средств на закупку товаров, работ и услуг по итогам проведения торгов</t>
  </si>
  <si>
    <t>Установление значения показателя соотношения муниципального долга к доходам бюджета города Покачи без учета безвозмездных поступлений</t>
  </si>
  <si>
    <t xml:space="preserve">Отношение муниципального долга к доходам бюджета города Покачи без учета безвозмездных поступлений, % </t>
  </si>
  <si>
    <t>не более 30%</t>
  </si>
  <si>
    <t xml:space="preserve">Отношение годового объема погашения долговых обязательств к суммарному годовому объему доходов местного бюджета без учета безвозмездных поступлений, %
</t>
  </si>
  <si>
    <t>не более 25%</t>
  </si>
  <si>
    <t>Установление предельного годового объема расходов на обслуживание муниципального долга не более 5 % от общего годового объема расходов бюджета города Покачи,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</si>
  <si>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города Покачи, за исключением расходов, осуществляемых за счет субвенций, %</t>
  </si>
  <si>
    <t>0,0*</t>
  </si>
  <si>
    <t>Увеличение поступлений налоговых платежей за счет погашения общей задолженности (недоимки) по имущественным налогам (налог на имущество физических лиц, земельный налог)</t>
  </si>
  <si>
    <t>отчет Комиссии по мобилизации дополнительных доходов в бюджет города Покачи</t>
  </si>
  <si>
    <t>Объем средств полученный муниципальными учреждениями в результате оказания платных услуг, расширения их перечня и увеличения объема, тыс. руб.</t>
  </si>
  <si>
    <t>Привлечение внебюджетных источников (ЛУКойл, депутатские, гранты, безвозмездные поступления от юридических и физических лиц)</t>
  </si>
  <si>
    <t>Доля средств привлеченных из внебюджетных источников от общего объема расходов осуществляемых за счет налоговых и неналоговых доходов местного бюджета, без учета доп.норматива отчислений по НДФЛ, %</t>
  </si>
  <si>
    <t xml:space="preserve">Участие в подпрограмме "Содействие трудоустройству граждан" государственной программы "Содействие занятости населения в Ханты-Мансийском автономном округе - Югре на 2016 - 2020 годы" </t>
  </si>
  <si>
    <t xml:space="preserve">Объем средств, привлеченный органами местного самоуправления и муниципальными учреждениями города Покачи, в результате участия  в государственной программе  "Содействие занятости населения в Ханты-Мансийском автономном округе - Югре на 2016 - 2020 годы", тыс. руб. </t>
  </si>
  <si>
    <t xml:space="preserve">Оптимизация расходов местного бюджета по итогам проведения торгов: 
Э= С(нц) - О(рт), 
где С (нц) - Начальная цена контракта (договора); 
О(рт) - Общая сумма контракта (договора) по  результатам проведения торгов, тыс. руб. </t>
  </si>
  <si>
    <t>Муниципальные контракты (договоры, соглашения)</t>
  </si>
  <si>
    <t>Постановление администрации города Покачи от 31.10.2016 №1096 "Об утверждении плана мероприятий ("дорожной карты") по поддержке доступа негосударственных организаций (некоммерческих, коммерческих) к предоставлению услуг в социальной сфере в городе Покачи на 2016-2020 годы"</t>
  </si>
  <si>
    <t>Передача муниципальных услуг в МФЦ</t>
  </si>
  <si>
    <t>Проект постановления администрации города Покачи "О внесении изменений в постановление администрации города Покачи от 29.03.2016 №289 "Об утверждении Перечня муниципальных услуг органов местного самоуправления, предоставление которых осуществляется по принципу "одного окна" в многофункциональных центрах предоставления государственных и муниципальных услуг".</t>
  </si>
  <si>
    <t>Отношение количества переданных муниципальных услуг  к количеству услуг, подлежащих передаче в МФЦ, %</t>
  </si>
  <si>
    <t xml:space="preserve">План финансового обеспечения предупредительных мер в текущем календарном году
</t>
  </si>
  <si>
    <t>Отношение количества учреждений, реализовавших мероприятия к общему количеству муниципальных учреждений, работники которых  заняты на работах с вредными и (или) опасными производственными факторам</t>
  </si>
  <si>
    <t>Проведение инвентаризации сети и численности работников бюджетной сферы, а также расходов на их содержания</t>
  </si>
  <si>
    <t>Проведение инвентаризации сети и численности работников органа местного самоуправления, а также расходов на их содержания</t>
  </si>
  <si>
    <t>Проведение анализа поступлений налоговых доходов в бюджет муниципального образования город Покачи от деятельности субъектов малого и среднего предпринимательства - получателей мер поддержки</t>
  </si>
  <si>
    <t>Постановление администрации города Покачи
от 27.07.2015 № 877 "Об утверждении муниципальной программы "Поддержка и развитие малого и среднего предпринимательства на территории города Покачи на 2016-2020 годы"</t>
  </si>
  <si>
    <t>Повышение эффективности взимания государственной пошлины, поступлений сумм в возмещение вреда от юридических и физических лиц, за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</si>
  <si>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Постановление Администрации города Покачи от 03.03.2016 N 193 "Об утверждении административного регламента предоставления муниципальной услуги "Выдача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грузов"
</t>
  </si>
  <si>
    <t>Объем доходов, полученный в бюджет сверх первоначально утвержденных показателей, тыс.руб.</t>
  </si>
  <si>
    <t>Взимание штрафов (санкций) за нарушение сроков и (или) качества исполнения обязательств по контрактам (договорам)</t>
  </si>
  <si>
    <t>Количество контрактов (договоров), по которым нарушены сроки и (или) качество исполнения обязательств, ед.</t>
  </si>
  <si>
    <t>Постановление администрации города Покачи от 16.03.2017 №258 "Об утверждении Порядка определения размера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 государственного или муниципального жилищного фонда"</t>
  </si>
  <si>
    <t xml:space="preserve">Заключение соглашений, решение Думы города Покачи от 15.12.2017 № 113 "О бюджете города Покачи на 2018 год и на плановый период 2019 и 2020 годов" </t>
  </si>
  <si>
    <t>Решение Думы города Покачи от 15.12.2017 № 113 «О бюджете города Покачи на 2018 год и на плановый период 2019 и 2020 годов "</t>
  </si>
  <si>
    <t>до 01.12.2018</t>
  </si>
  <si>
    <t>не менее
0,5</t>
  </si>
  <si>
    <t>Отношение количества фактически переданных муниципальных услуг (мероприятий), к услугам (мероприятиям),  подлежащим к передаче некоммерческим организациям и социальному предпринимательству, %</t>
  </si>
  <si>
    <t>доля средств, планируемых к оптимизации относительно норматива расходов на содержание органов местного самоуправления, %</t>
  </si>
  <si>
    <t>не более 
5%</t>
  </si>
  <si>
    <t xml:space="preserve">Передача муниципальных услуг (мероприятий) некоммерческим организациям и социальному предпринимательству </t>
  </si>
  <si>
    <t>Передача общественно полезных услуг на исполнение негосударственным организациям, в том числе СОНКО</t>
  </si>
  <si>
    <t>Увеличение поступлений налоговых платежей по НДФЛ, в том числе за счет погашения задолженности по НДФЛ, постановки на учет налоговых агентов по месту осуществления деятельности и легализации заработнорй платы</t>
  </si>
  <si>
    <t>отчет Комиссии по мобилизации дополнительных доходов в бюджет города Покачи и Комиссии по легализации заработной платы</t>
  </si>
  <si>
    <t>Объем дополнительно поступившего НДФЛ на основании: 
-данных о снижении задолженности на отчетную дату к 1 января текущего года;
-сведений из ОФК о поступивших от юр.лиц платежах;
- отчетов комиссии по мобилизации дополнительных доходов в бюджет города Покачи и Комиссии по легализации заработной платы</t>
  </si>
  <si>
    <t>Установление уровня долговой нагрузки на бюджет по ежегодному погашению долговых обязательств на уровне, не превышающем 25% от суммарного годового объема доходов местного без учета безвозмездных поступлений</t>
  </si>
  <si>
    <t xml:space="preserve">Снижение суммы общей задолженности (недоимки) по имущественным налогам на 1 декабря текущего года к 1 января текущего года, % </t>
  </si>
  <si>
    <t>реквизиты муниципального правового акта, утвердившего план мероприятий:*</t>
  </si>
  <si>
    <t>дата от 28.12.2017</t>
  </si>
  <si>
    <t>№ 1513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</si>
  <si>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</si>
  <si>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</si>
  <si>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>Значение целевого показателя на отчетную дату</t>
  </si>
  <si>
    <t>Обоснование исполнения мероприятия</t>
  </si>
  <si>
    <t>X</t>
  </si>
  <si>
    <t>Бюджетный эффект (поступления сверх утвержденного плана) ожидается в 4 квартале 2018 года.</t>
  </si>
  <si>
    <t>Нарушение сроков и (или) качества исполнения обязательств по контрактам (договорам) на отчетную дату не установлено</t>
  </si>
  <si>
    <t>Предоставление платных услуг, расширение их перечня и объемов автономными учреждениями города Покачи в соответствии с их Уставами, а также своевременное  пересмотрение стоимости платы за оказываемые  услуги (выполненные работы)</t>
  </si>
  <si>
    <t xml:space="preserve"> Органы местного самоуправления и муниципальные учреждения города по состоянию принимают участие в реализации окружной программы "Содействие занятости населения в Ханты-Мансийском автономном округе – Югре на 2018–2025 годы и на период до 2030 года"  </t>
  </si>
  <si>
    <t>Отношение количества переданных общественно полезных услуг негосударственным организациям, в том числе СОНКО , к общественно полезным услугам, подлежащим передаче негосударственным организациям, в том числе СОНКО</t>
  </si>
  <si>
    <t>Количество штатных единиц планируемых к оптимизации</t>
  </si>
  <si>
    <t xml:space="preserve"> Инвентаризация численности работников муниципальных учреждений осуществляется в постоянном режиме, при этом возможная к оптимизации штатная численность сокращена в предыдущие периоды
</t>
  </si>
  <si>
    <t>В результате проведения беседы с должниками доброволно погасили задолженность по арендной плате за землю за 2017 год 19 арендаторов.</t>
  </si>
  <si>
    <t>Муниципальная услуга предоставляется только по зявлению. Бюджетный эффект обусловлен массовым оформлением права собственности гражданами на земельные участки из состава СНТ.</t>
  </si>
  <si>
    <t>По данным сайта "Мониторинг - Югра" задолженность на 01.09.2018 сложилась в размере 4 770,58 тыс.руб (в т.ч. налог на имущество физ.лиц - 2 179,89  тыс.руб.; земельный налог - 2 590,69 тыс.руб.).  По состоянию на 01.01.2018 задолженность составила  7 605,57 тыс.руб.  (в т.ч. налог на имущество физ.лиц - 4 553,91  тыс.руб.; земельный налог - 3 051,66 тыс.руб.). По итогам работы с недобросовестными плательщиками общая задолженность по имущественным налогам снижена на 2 834,99  тыс.руб. или на 37,28% .</t>
  </si>
  <si>
    <t>В рамках исполнения данного мероприятия учреждения возместили часть затрат на:
 - возмещение ФСС по предупредительным мерам будет принята в зачет будущих расходов по страховым взносам на обязательное соц страхование от несчастных случаев на производстве и проф. заболеваний работников страхователя, т.е данные средства уменьшили налогооблагаемую базу по травматизму, тем самым позволяют учреждению не платить данный налог на эту сумму в размере 29,7 тыс, руб.;              
 - обязательные медицинские осмотры в размере 63,83 тыс. руб.</t>
  </si>
  <si>
    <t>ИТОГО</t>
  </si>
  <si>
    <t>Муниципальными учреждениями в течении отчетного периода текущего года предоставлялись платные услуги по утвержденным тарифам на 2018 год</t>
  </si>
  <si>
    <t>Стоимость заключенных контрактов по результатам проведенных торгов ниже начальной максимальной цены контракта на 8 246,8  тыс.руб.</t>
  </si>
  <si>
    <t>* - указываются реквизиты первоначально принятого документа (постановление от 28.12.2017, № 1513 )</t>
  </si>
  <si>
    <t>наименование "О мерах по реализации бюджета города Покачи на 2018 год и на плановый период 2019 и 2020 годов, утвержденного решением Думы города Покачи от 15.12.2017  № 113 "О Бюджете города Покачи на 2018 год и на плановый период 2019 и 2020 годов" (с изменениями от 28.09.2018)</t>
  </si>
  <si>
    <t>Увеличение НДФЛ в 2018 году сложилось в связи с постановкой на учет налоговых агентов по месту осуществления деятельности (БУ «Лангепасский политехнический колледж»).</t>
  </si>
  <si>
    <t xml:space="preserve">На отчетную дату:
- в рамках Дополнительного соглашение № 16 к Соглашению о сотрудничестве между Правительством ХМАО - Югры и ПАО "ЛУКОЙЛ" в город поступили средства  на благоустройство города Покачи (на покраску домов и строительство объекта "Сквер (2 очередь) в общей сумме 36 745,0 тыс.руб., на строительство спортивного комплекса (в т.ч. Пир) в сумме 7 521,9 тыс.руб..;
- в бюджет поступила благотворительная помощь от юридических лиц на проведение мероприятий ко Дню победы в размере 75,0 тыс. руб.;
- с целью поощрения наиболее отличившихся учащихся общеобразовательных школ на выплату именных премий от ЛУКойл поступили средства в размере 41,7 тыс.руб.;
- поступили средства родителей для оплаты проезда к месту отдыха детей в г. Анапа, и обратно в размере 1 270,4 тыс.руб;
- поступления от депутатов Думы ХМАО - Югры в целях реализации наказов избирателей в размере 704,8 тыс.руб.;                                                                                                       - поступила благотворительная помощь от ООО "Лукойл-Западная Сибирь" на приобретение извещателей и GSM  размере 75,7 тыс. руб. 
- в бюджет поступила благотворительная помощь от юридических лиц на проведение мероприятий к празднованию Дня города в размере 100,0 тыс. руб.
- в бюджет поступила благотоворительная помощь на реализацию полномочий в области строительства, градостроительной деятельности и жилищных отношений в части приобретения жилья в целях реализации городом Покачи полномочий в области жилищных отношений, установленных законодательством РФ в размере 3 000,0 тыс. руб.                         </t>
  </si>
  <si>
    <t xml:space="preserve">В рамках исполнения постановления  постановления администрации города Покачи от 31.10.2016 №1096 распоряжением заместителя главы администрации города Покачи от 28.02.2018 №15 утвержден перечень общественно полезных услуг, которые могут быть преданы на исполнение негосударственным (немуниципальным) организациям (коммерческим, некоммерческим), в том числе СОНО. В соответствии с данным распоряжением колличество услуг в 2016 - 2020 годах планирумых к передаче - 5. Из них в отчетном периоде были переданы  2 муниципальные услуги - "организация отдыха детей и молодежи" (1 лагерь из 7 лагерей был организован на базе СОНКО) на сумму 156,5 тыс. руб. и "реализация дополнительных общеразвивающих программ" (в форме ПФДО) на сумму 5 175,2 тыс. руб. Передачу услуги по организации показа концертов и концертных программ (фестиваль национальных культур "Соцветие") и услугу по сбору, обобщению и анализу информации о качестве оказания услуг организациями культуры, социального обслуживания, медицинскими организациями и организациями, осуществляющими образовательную деятельность, осуществляемые организацией-оператором в соответствии с Федеральным законом "О внесении изменений в отдельные законодательные акты Российской Федерации по вопросам проведения независимой оценки качества оказания услуг организациями в сфере культуры, социального обслуживания, охраны здоровья и образования" в части популяризации системы независимой оценки качества оказания услуг организациями в сфере культуры, социального обслуживания, охраны здоровья и образования и возможности участия в ней потребителей услуг, вовлечение граждан в независимую оценку, планируется исключить из перечня услуг, планируемых к передаче, при этом включив в этот перечень услугу по организации и проведению культурно-массовых мероприятий на 70,0 тыс.руб. </t>
  </si>
  <si>
    <t xml:space="preserve">Постановлением администрации города Покачи от 26.10.2017 №1206 (с изменениями на 14.05.2018) утвержден Перечень муниципальных услуг органов местного самоуправления, организация предоставления которых осуществляется по принципу "одного окна" в многофункциональных центрах предоставления государственных и муниципальных услуг.  Согласно заключенному дополнительному соглашению от 17.05.2018 г. №7 к Соглашению о взаимодействии между муниципальным автономным учреждением "Многофункциональный центр предоставления государственных и муниципальных услуг города Покачи "Мои документы" и администрацией города Покачи от 13.11.2015 №1,  в МАУ МФЦ "Мои документы" предоставляются 49 услуг. </t>
  </si>
  <si>
    <t>В соответствии с Постановлением Правительства ХМАО - Югры от 06.08.2010 №191-п «О нормативах формирования расходов на содержание органов местного самоуправления Ханты-Мансийского автономного округа - Югры» норматив формирования расходов на содержание органов местного самоуправления в городе Покачи на 2018 год утвержден в размере 202 247,0 тыс. руб. По состоянию на 01.10.2018 года плановые расходы на содержание органов местного самоуправления в городе Покачи утверждены в размере 156 987,1 тыс. руб. (77,62% от утвержденного норматива на 2018 год)</t>
  </si>
  <si>
    <t>Объем муниципального долга на конец отчетного периода составляет 7 000,0 тыс. руб., утвержденный объем доходов без учета безвозмездных поступлений и поступлений налоговых доходов  по дополнительным нормативам отчислений на 2018 год составляет 305 468,29 тыс. руб.</t>
  </si>
  <si>
    <t>Бюджетом города Покачи на 2018 год и на плановый период 2019 и 2020 годов на погашение долговых обязательств предусмотрено 26 000,0 тыс. руб.  утвержденный объем доходов без учета безвозмездных поступлений и поступлений налоговых доходов  по дополнительным нормативам отчислений на 2018 год составляет 305 468,2 тыс. руб.</t>
  </si>
  <si>
    <t>На обслуживание муниципального долга в 2018 году предусмотрено 1816,4 тыс. руб. Утвержденный объем расходов бюджета (кроме субвенций) составляет 960 408,5 тыс.руб.</t>
  </si>
  <si>
    <t>Проведение анализа поступлений налоговых доходов в бюджет муниципального образования города Покачи от деятельности субъектов малого и среднего предпринимательства-получателей мер поддержки на основании ежеквартальных отчетов и налоговых деклараций субъектов. Данные получены из ежеквартальной информации о деятельности субъектов МСП за 4 квартал 2017 года и 9 мес. 2018 года. Данные за 4 квартал 2018 года будут предоставлены после сдачи отчетности индивидуальными предпринимателями в налоговый орган.</t>
  </si>
  <si>
    <t>С 01.07.2018 произведен пересмотр размера платы за пользование жилым помещением (платы за наем) для нанимателей по договорам социального найма, наима жилых помещений муниципального жилищного фонда. Проведена работа с нанимателями по погошению задолженности.</t>
  </si>
  <si>
    <t>отношение количества субъектов-получателей мер поддержки, получивших положительный бюджетный эффект в 2017-2018 гг. к общему количеству субъектов-получателей мер поддержки в 2017-2018 году, в соответствии с утверждённой программой, в %</t>
  </si>
  <si>
    <t xml:space="preserve">Приложение
к решению Думы города Покачи
от 28.11.2018  №103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</si>
</sst>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justify" vertical="top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1" fillId="2" borderId="2" xfId="1" applyNumberFormat="1" applyFont="1" applyFill="1" applyBorder="1" applyAlignment="1">
      <alignment horizontal="center" vertical="center"/>
    </xf>
    <xf numFmtId="167" fontId="1" fillId="2" borderId="3" xfId="1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E1" zoomScale="85" zoomScaleNormal="85" zoomScaleSheetLayoutView="50" workbookViewId="0">
      <selection activeCell="J11" sqref="J11"/>
    </sheetView>
  </sheetViews>
  <sheetFormatPr defaultColWidth="9.109375" defaultRowHeight="13.8" x14ac:dyDescent="0.25"/>
  <cols>
    <col min="1" max="1" width="6.44140625" style="1" customWidth="1"/>
    <col min="2" max="2" width="46" style="1" customWidth="1"/>
    <col min="3" max="3" width="16.6640625" style="1" customWidth="1"/>
    <col min="4" max="4" width="50" style="1" customWidth="1"/>
    <col min="5" max="5" width="45.6640625" style="1" customWidth="1"/>
    <col min="6" max="6" width="11.5546875" style="1" customWidth="1"/>
    <col min="7" max="7" width="20.5546875" style="1" customWidth="1"/>
    <col min="8" max="8" width="23.44140625" style="1" customWidth="1"/>
    <col min="9" max="9" width="16.5546875" style="1" customWidth="1"/>
    <col min="10" max="10" width="64.44140625" style="1" customWidth="1"/>
    <col min="11" max="11" width="9.33203125" style="1" customWidth="1"/>
    <col min="12" max="16384" width="9.109375" style="1"/>
  </cols>
  <sheetData>
    <row r="1" spans="1:10" x14ac:dyDescent="0.25">
      <c r="J1" s="13" t="s">
        <v>109</v>
      </c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13"/>
    </row>
    <row r="4" spans="1:10" s="4" customFormat="1" ht="50.25" customHeight="1" x14ac:dyDescent="0.25">
      <c r="A4" s="7"/>
      <c r="B4" s="8" t="s">
        <v>74</v>
      </c>
      <c r="C4" s="8"/>
      <c r="D4" s="7"/>
      <c r="E4" s="7"/>
      <c r="F4" s="7"/>
      <c r="J4" s="13"/>
    </row>
    <row r="5" spans="1:10" s="4" customFormat="1" x14ac:dyDescent="0.25">
      <c r="A5" s="9"/>
      <c r="B5" s="10" t="s">
        <v>75</v>
      </c>
      <c r="C5" s="5"/>
      <c r="D5" s="9"/>
      <c r="E5" s="9"/>
      <c r="F5" s="9"/>
    </row>
    <row r="6" spans="1:10" s="4" customFormat="1" x14ac:dyDescent="0.25">
      <c r="A6" s="7"/>
      <c r="B6" s="10" t="s">
        <v>76</v>
      </c>
      <c r="C6" s="5"/>
      <c r="D6" s="7"/>
      <c r="E6" s="7"/>
      <c r="F6" s="7"/>
    </row>
    <row r="7" spans="1:10" s="4" customFormat="1" x14ac:dyDescent="0.25">
      <c r="A7" s="5"/>
      <c r="B7" s="14" t="s">
        <v>97</v>
      </c>
      <c r="C7" s="14"/>
      <c r="D7" s="14"/>
      <c r="E7" s="14"/>
      <c r="F7" s="14"/>
      <c r="G7" s="14"/>
      <c r="H7" s="14"/>
      <c r="I7" s="14"/>
      <c r="J7" s="14"/>
    </row>
    <row r="8" spans="1:10" s="4" customFormat="1" x14ac:dyDescent="0.25">
      <c r="A8" s="5"/>
      <c r="B8" s="5"/>
      <c r="C8" s="5"/>
      <c r="D8" s="5"/>
      <c r="E8" s="5"/>
      <c r="F8" s="5"/>
    </row>
    <row r="9" spans="1:10" s="2" customFormat="1" ht="82.8" x14ac:dyDescent="0.3">
      <c r="A9" s="15" t="s">
        <v>0</v>
      </c>
      <c r="B9" s="15" t="s">
        <v>1</v>
      </c>
      <c r="C9" s="15" t="s">
        <v>4</v>
      </c>
      <c r="D9" s="15" t="s">
        <v>5</v>
      </c>
      <c r="E9" s="15" t="s">
        <v>6</v>
      </c>
      <c r="F9" s="16" t="s">
        <v>7</v>
      </c>
      <c r="G9" s="16" t="s">
        <v>77</v>
      </c>
      <c r="H9" s="17" t="s">
        <v>78</v>
      </c>
      <c r="I9" s="17" t="s">
        <v>79</v>
      </c>
      <c r="J9" s="15" t="s">
        <v>80</v>
      </c>
    </row>
    <row r="10" spans="1:10" s="2" customFormat="1" ht="21" customHeight="1" x14ac:dyDescent="0.3">
      <c r="A10" s="18" t="s">
        <v>8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s="2" customFormat="1" ht="33.75" customHeight="1" x14ac:dyDescent="0.3">
      <c r="A11" s="21"/>
      <c r="B11" s="22" t="s">
        <v>3</v>
      </c>
      <c r="C11" s="21"/>
      <c r="D11" s="23"/>
      <c r="E11" s="23"/>
      <c r="F11" s="24" t="s">
        <v>81</v>
      </c>
      <c r="G11" s="25">
        <f>G12+G13+G14+G15+G16+G18</f>
        <v>1831.8</v>
      </c>
      <c r="H11" s="25">
        <f>H12+H13+H14+H15+H16+H18+H17</f>
        <v>6242.69</v>
      </c>
      <c r="I11" s="25">
        <f>I12+I13+I14+I15+I16+I18+I17</f>
        <v>3367.48</v>
      </c>
      <c r="J11" s="23"/>
    </row>
    <row r="12" spans="1:10" s="2" customFormat="1" ht="120.75" customHeight="1" x14ac:dyDescent="0.3">
      <c r="A12" s="21">
        <v>1</v>
      </c>
      <c r="B12" s="26" t="s">
        <v>52</v>
      </c>
      <c r="C12" s="11" t="s">
        <v>13</v>
      </c>
      <c r="D12" s="26" t="s">
        <v>53</v>
      </c>
      <c r="E12" s="26" t="s">
        <v>108</v>
      </c>
      <c r="F12" s="27">
        <v>288</v>
      </c>
      <c r="G12" s="27">
        <v>51</v>
      </c>
      <c r="H12" s="28">
        <v>51</v>
      </c>
      <c r="I12" s="28">
        <v>288</v>
      </c>
      <c r="J12" s="26" t="s">
        <v>106</v>
      </c>
    </row>
    <row r="13" spans="1:10" s="2" customFormat="1" ht="123" customHeight="1" x14ac:dyDescent="0.3">
      <c r="A13" s="21">
        <v>2</v>
      </c>
      <c r="B13" s="26" t="s">
        <v>12</v>
      </c>
      <c r="C13" s="11" t="s">
        <v>13</v>
      </c>
      <c r="D13" s="26" t="s">
        <v>59</v>
      </c>
      <c r="E13" s="26" t="s">
        <v>14</v>
      </c>
      <c r="F13" s="29">
        <v>10.199999999999999</v>
      </c>
      <c r="G13" s="30">
        <v>81.599999999999994</v>
      </c>
      <c r="H13" s="28">
        <v>81.599999999999994</v>
      </c>
      <c r="I13" s="28">
        <v>10.199999999999999</v>
      </c>
      <c r="J13" s="26" t="s">
        <v>107</v>
      </c>
    </row>
    <row r="14" spans="1:10" s="2" customFormat="1" ht="155.25" customHeight="1" x14ac:dyDescent="0.3">
      <c r="A14" s="21">
        <v>3</v>
      </c>
      <c r="B14" s="31" t="s">
        <v>15</v>
      </c>
      <c r="C14" s="32" t="s">
        <v>13</v>
      </c>
      <c r="D14" s="31" t="s">
        <v>16</v>
      </c>
      <c r="E14" s="31" t="s">
        <v>17</v>
      </c>
      <c r="F14" s="33">
        <v>1100</v>
      </c>
      <c r="G14" s="33">
        <v>1100</v>
      </c>
      <c r="H14" s="28">
        <v>1070.5999999999999</v>
      </c>
      <c r="I14" s="28">
        <v>1070.5999999999999</v>
      </c>
      <c r="J14" s="26" t="s">
        <v>90</v>
      </c>
    </row>
    <row r="15" spans="1:10" s="2" customFormat="1" ht="55.2" x14ac:dyDescent="0.3">
      <c r="A15" s="34">
        <v>4</v>
      </c>
      <c r="B15" s="31" t="s">
        <v>18</v>
      </c>
      <c r="C15" s="32" t="s">
        <v>13</v>
      </c>
      <c r="D15" s="31" t="s">
        <v>19</v>
      </c>
      <c r="E15" s="31" t="s">
        <v>20</v>
      </c>
      <c r="F15" s="33">
        <v>4</v>
      </c>
      <c r="G15" s="33">
        <v>199.2</v>
      </c>
      <c r="H15" s="28">
        <v>248</v>
      </c>
      <c r="I15" s="28">
        <v>4.9000000000000004</v>
      </c>
      <c r="J15" s="26" t="s">
        <v>89</v>
      </c>
    </row>
    <row r="16" spans="1:10" s="2" customFormat="1" ht="124.5" customHeight="1" x14ac:dyDescent="0.3">
      <c r="A16" s="34">
        <v>5</v>
      </c>
      <c r="B16" s="26" t="s">
        <v>35</v>
      </c>
      <c r="C16" s="11" t="s">
        <v>62</v>
      </c>
      <c r="D16" s="26" t="s">
        <v>36</v>
      </c>
      <c r="E16" s="26" t="s">
        <v>73</v>
      </c>
      <c r="F16" s="27">
        <v>10</v>
      </c>
      <c r="G16" s="27">
        <v>50</v>
      </c>
      <c r="H16" s="35">
        <v>2834.99</v>
      </c>
      <c r="I16" s="35">
        <v>37.28</v>
      </c>
      <c r="J16" s="31" t="s">
        <v>91</v>
      </c>
    </row>
    <row r="17" spans="1:10" s="2" customFormat="1" ht="138" x14ac:dyDescent="0.3">
      <c r="A17" s="21">
        <v>6</v>
      </c>
      <c r="B17" s="26" t="s">
        <v>69</v>
      </c>
      <c r="C17" s="11" t="s">
        <v>13</v>
      </c>
      <c r="D17" s="26" t="s">
        <v>70</v>
      </c>
      <c r="E17" s="26" t="s">
        <v>71</v>
      </c>
      <c r="F17" s="27" t="s">
        <v>34</v>
      </c>
      <c r="G17" s="27" t="s">
        <v>34</v>
      </c>
      <c r="H17" s="36">
        <v>1956.5</v>
      </c>
      <c r="I17" s="36">
        <f>H17</f>
        <v>1956.5</v>
      </c>
      <c r="J17" s="31" t="s">
        <v>98</v>
      </c>
    </row>
    <row r="18" spans="1:10" s="2" customFormat="1" ht="110.25" customHeight="1" x14ac:dyDescent="0.3">
      <c r="A18" s="34">
        <v>7</v>
      </c>
      <c r="B18" s="26" t="s">
        <v>54</v>
      </c>
      <c r="C18" s="11" t="s">
        <v>13</v>
      </c>
      <c r="D18" s="26" t="s">
        <v>55</v>
      </c>
      <c r="E18" s="26" t="s">
        <v>56</v>
      </c>
      <c r="F18" s="33">
        <v>350</v>
      </c>
      <c r="G18" s="37">
        <v>350</v>
      </c>
      <c r="H18" s="36">
        <v>0</v>
      </c>
      <c r="I18" s="36">
        <v>0</v>
      </c>
      <c r="J18" s="26" t="s">
        <v>82</v>
      </c>
    </row>
    <row r="19" spans="1:10" s="2" customFormat="1" ht="41.4" x14ac:dyDescent="0.3">
      <c r="A19" s="34">
        <v>8</v>
      </c>
      <c r="B19" s="26" t="s">
        <v>57</v>
      </c>
      <c r="C19" s="11" t="s">
        <v>13</v>
      </c>
      <c r="D19" s="31" t="s">
        <v>43</v>
      </c>
      <c r="E19" s="26" t="s">
        <v>58</v>
      </c>
      <c r="F19" s="27" t="s">
        <v>34</v>
      </c>
      <c r="G19" s="27" t="s">
        <v>34</v>
      </c>
      <c r="H19" s="36">
        <v>0</v>
      </c>
      <c r="I19" s="36">
        <v>0</v>
      </c>
      <c r="J19" s="26" t="s">
        <v>83</v>
      </c>
    </row>
    <row r="20" spans="1:10" ht="21.9" customHeight="1" x14ac:dyDescent="0.25">
      <c r="A20" s="18" t="s">
        <v>10</v>
      </c>
      <c r="B20" s="19"/>
      <c r="C20" s="19"/>
      <c r="D20" s="19"/>
      <c r="E20" s="19"/>
      <c r="F20" s="19"/>
      <c r="G20" s="19"/>
      <c r="H20" s="19"/>
      <c r="I20" s="19"/>
      <c r="J20" s="20"/>
    </row>
    <row r="21" spans="1:10" ht="17.25" customHeight="1" x14ac:dyDescent="0.25">
      <c r="A21" s="38"/>
      <c r="B21" s="39" t="s">
        <v>2</v>
      </c>
      <c r="C21" s="32"/>
      <c r="D21" s="40"/>
      <c r="E21" s="40"/>
      <c r="F21" s="41" t="s">
        <v>81</v>
      </c>
      <c r="G21" s="42">
        <f>G22+G28+G29+G30+G31+G32+G33+G34+G35+G36</f>
        <v>41230.020000000004</v>
      </c>
      <c r="H21" s="42">
        <f t="shared" ref="H21:I21" si="0">H22+H28+H29+H30+H31+H32+H33+H34+H35+H36</f>
        <v>76881.08</v>
      </c>
      <c r="I21" s="42">
        <f t="shared" si="0"/>
        <v>34918.783508008419</v>
      </c>
      <c r="J21" s="43"/>
    </row>
    <row r="22" spans="1:10" s="3" customFormat="1" ht="44.25" customHeight="1" x14ac:dyDescent="0.25">
      <c r="A22" s="44">
        <v>1</v>
      </c>
      <c r="B22" s="45" t="s">
        <v>84</v>
      </c>
      <c r="C22" s="46"/>
      <c r="D22" s="46"/>
      <c r="E22" s="46" t="s">
        <v>93</v>
      </c>
      <c r="F22" s="38"/>
      <c r="G22" s="47">
        <f>G23+G24+G25+G26+G27</f>
        <v>26590</v>
      </c>
      <c r="H22" s="37">
        <f>H23+H24+H25+H26+H27</f>
        <v>20382.199999999997</v>
      </c>
      <c r="I22" s="37">
        <f>I23+I24+I25+I26+I27</f>
        <v>20382.199999999997</v>
      </c>
      <c r="J22" s="26" t="s">
        <v>94</v>
      </c>
    </row>
    <row r="23" spans="1:10" s="3" customFormat="1" ht="33.75" customHeight="1" x14ac:dyDescent="0.25">
      <c r="A23" s="48"/>
      <c r="B23" s="49"/>
      <c r="C23" s="50" t="s">
        <v>13</v>
      </c>
      <c r="D23" s="51" t="s">
        <v>21</v>
      </c>
      <c r="E23" s="45" t="s">
        <v>22</v>
      </c>
      <c r="F23" s="37">
        <v>2410</v>
      </c>
      <c r="G23" s="37">
        <v>2410</v>
      </c>
      <c r="H23" s="52">
        <v>1481.8</v>
      </c>
      <c r="I23" s="52">
        <v>1481.8</v>
      </c>
      <c r="J23" s="26"/>
    </row>
    <row r="24" spans="1:10" s="3" customFormat="1" ht="28.5" customHeight="1" x14ac:dyDescent="0.25">
      <c r="A24" s="48"/>
      <c r="B24" s="49"/>
      <c r="C24" s="53"/>
      <c r="D24" s="54"/>
      <c r="E24" s="55"/>
      <c r="F24" s="37">
        <v>15800</v>
      </c>
      <c r="G24" s="37">
        <v>15800</v>
      </c>
      <c r="H24" s="52">
        <v>11737.3</v>
      </c>
      <c r="I24" s="52">
        <v>11737.3</v>
      </c>
      <c r="J24" s="26"/>
    </row>
    <row r="25" spans="1:10" s="3" customFormat="1" ht="62.25" customHeight="1" x14ac:dyDescent="0.25">
      <c r="A25" s="48"/>
      <c r="B25" s="49"/>
      <c r="C25" s="32" t="s">
        <v>13</v>
      </c>
      <c r="D25" s="31" t="s">
        <v>23</v>
      </c>
      <c r="E25" s="31" t="s">
        <v>24</v>
      </c>
      <c r="F25" s="33">
        <v>2380</v>
      </c>
      <c r="G25" s="33">
        <v>2380</v>
      </c>
      <c r="H25" s="52">
        <v>1900.8</v>
      </c>
      <c r="I25" s="52">
        <v>1900.8</v>
      </c>
      <c r="J25" s="26"/>
    </row>
    <row r="26" spans="1:10" s="3" customFormat="1" ht="60.75" customHeight="1" x14ac:dyDescent="0.25">
      <c r="A26" s="48"/>
      <c r="B26" s="49"/>
      <c r="C26" s="32" t="s">
        <v>13</v>
      </c>
      <c r="D26" s="31" t="s">
        <v>23</v>
      </c>
      <c r="E26" s="31" t="s">
        <v>37</v>
      </c>
      <c r="F26" s="33">
        <v>6000</v>
      </c>
      <c r="G26" s="27">
        <v>6000</v>
      </c>
      <c r="H26" s="56">
        <v>5074.5</v>
      </c>
      <c r="I26" s="56">
        <v>5074.5</v>
      </c>
      <c r="J26" s="26"/>
    </row>
    <row r="27" spans="1:10" s="3" customFormat="1" ht="63" customHeight="1" x14ac:dyDescent="0.25">
      <c r="A27" s="57"/>
      <c r="B27" s="55"/>
      <c r="C27" s="32" t="s">
        <v>13</v>
      </c>
      <c r="D27" s="31" t="s">
        <v>23</v>
      </c>
      <c r="E27" s="31" t="s">
        <v>37</v>
      </c>
      <c r="F27" s="33">
        <v>0</v>
      </c>
      <c r="G27" s="27">
        <v>0</v>
      </c>
      <c r="H27" s="56">
        <v>187.8</v>
      </c>
      <c r="I27" s="56">
        <v>187.8</v>
      </c>
      <c r="J27" s="26"/>
    </row>
    <row r="28" spans="1:10" s="3" customFormat="1" ht="155.25" customHeight="1" x14ac:dyDescent="0.25">
      <c r="A28" s="58">
        <v>2</v>
      </c>
      <c r="B28" s="31" t="s">
        <v>25</v>
      </c>
      <c r="C28" s="32" t="s">
        <v>13</v>
      </c>
      <c r="D28" s="31" t="s">
        <v>48</v>
      </c>
      <c r="E28" s="26" t="s">
        <v>49</v>
      </c>
      <c r="F28" s="27">
        <v>100</v>
      </c>
      <c r="G28" s="27">
        <f>20+50</f>
        <v>70</v>
      </c>
      <c r="H28" s="27">
        <v>93.5</v>
      </c>
      <c r="I28" s="27">
        <v>30</v>
      </c>
      <c r="J28" s="26" t="s">
        <v>92</v>
      </c>
    </row>
    <row r="29" spans="1:10" s="3" customFormat="1" ht="394.5" customHeight="1" x14ac:dyDescent="0.25">
      <c r="A29" s="59">
        <v>3</v>
      </c>
      <c r="B29" s="31" t="s">
        <v>38</v>
      </c>
      <c r="C29" s="46" t="s">
        <v>13</v>
      </c>
      <c r="D29" s="31" t="s">
        <v>60</v>
      </c>
      <c r="E29" s="31" t="s">
        <v>39</v>
      </c>
      <c r="F29" s="33" t="s">
        <v>63</v>
      </c>
      <c r="G29" s="56">
        <v>1950</v>
      </c>
      <c r="H29" s="56">
        <v>42012.6</v>
      </c>
      <c r="I29" s="56">
        <f>H29/305468.24835*100</f>
        <v>13.753508008420804</v>
      </c>
      <c r="J29" s="26" t="s">
        <v>99</v>
      </c>
    </row>
    <row r="30" spans="1:10" s="3" customFormat="1" ht="93" customHeight="1" x14ac:dyDescent="0.25">
      <c r="A30" s="58">
        <v>4</v>
      </c>
      <c r="B30" s="60" t="s">
        <v>40</v>
      </c>
      <c r="C30" s="46" t="s">
        <v>13</v>
      </c>
      <c r="D30" s="60" t="s">
        <v>60</v>
      </c>
      <c r="E30" s="60" t="s">
        <v>41</v>
      </c>
      <c r="F30" s="61">
        <v>2373</v>
      </c>
      <c r="G30" s="61">
        <v>2373</v>
      </c>
      <c r="H30" s="56">
        <v>814.28</v>
      </c>
      <c r="I30" s="56">
        <v>814.28</v>
      </c>
      <c r="J30" s="26" t="s">
        <v>85</v>
      </c>
    </row>
    <row r="31" spans="1:10" s="3" customFormat="1" ht="92.25" customHeight="1" x14ac:dyDescent="0.25">
      <c r="A31" s="58">
        <v>5</v>
      </c>
      <c r="B31" s="31" t="s">
        <v>67</v>
      </c>
      <c r="C31" s="32" t="s">
        <v>13</v>
      </c>
      <c r="D31" s="31" t="s">
        <v>44</v>
      </c>
      <c r="E31" s="31" t="s">
        <v>64</v>
      </c>
      <c r="F31" s="27">
        <v>100</v>
      </c>
      <c r="G31" s="27">
        <f>150</f>
        <v>150</v>
      </c>
      <c r="H31" s="62">
        <f>156.5+5175.2</f>
        <v>5331.7</v>
      </c>
      <c r="I31" s="62">
        <f>156.5+5175.2</f>
        <v>5331.7</v>
      </c>
      <c r="J31" s="45" t="s">
        <v>100</v>
      </c>
    </row>
    <row r="32" spans="1:10" s="3" customFormat="1" ht="348" customHeight="1" x14ac:dyDescent="0.25">
      <c r="A32" s="58">
        <v>6</v>
      </c>
      <c r="B32" s="31" t="s">
        <v>68</v>
      </c>
      <c r="C32" s="32" t="s">
        <v>13</v>
      </c>
      <c r="D32" s="31" t="s">
        <v>44</v>
      </c>
      <c r="E32" s="31" t="s">
        <v>86</v>
      </c>
      <c r="F32" s="27">
        <v>100</v>
      </c>
      <c r="G32" s="27">
        <v>310.49</v>
      </c>
      <c r="H32" s="63"/>
      <c r="I32" s="63"/>
      <c r="J32" s="55"/>
    </row>
    <row r="33" spans="1:10" s="3" customFormat="1" ht="168" customHeight="1" x14ac:dyDescent="0.25">
      <c r="A33" s="59">
        <v>7</v>
      </c>
      <c r="B33" s="31" t="s">
        <v>45</v>
      </c>
      <c r="C33" s="32" t="s">
        <v>13</v>
      </c>
      <c r="D33" s="31" t="s">
        <v>46</v>
      </c>
      <c r="E33" s="31" t="s">
        <v>47</v>
      </c>
      <c r="F33" s="27">
        <v>100</v>
      </c>
      <c r="G33" s="27">
        <v>0</v>
      </c>
      <c r="H33" s="27">
        <v>0</v>
      </c>
      <c r="I33" s="27">
        <v>100</v>
      </c>
      <c r="J33" s="31" t="s">
        <v>101</v>
      </c>
    </row>
    <row r="34" spans="1:10" s="3" customFormat="1" ht="92.25" customHeight="1" x14ac:dyDescent="0.25">
      <c r="A34" s="58">
        <v>8</v>
      </c>
      <c r="B34" s="31" t="s">
        <v>26</v>
      </c>
      <c r="C34" s="32" t="s">
        <v>13</v>
      </c>
      <c r="D34" s="31" t="s">
        <v>61</v>
      </c>
      <c r="E34" s="60" t="s">
        <v>42</v>
      </c>
      <c r="F34" s="27">
        <v>28</v>
      </c>
      <c r="G34" s="27">
        <v>20</v>
      </c>
      <c r="H34" s="27">
        <v>8246.7999999999993</v>
      </c>
      <c r="I34" s="27">
        <v>8246.7999999999993</v>
      </c>
      <c r="J34" s="31" t="s">
        <v>95</v>
      </c>
    </row>
    <row r="35" spans="1:10" s="3" customFormat="1" ht="48" customHeight="1" x14ac:dyDescent="0.25">
      <c r="A35" s="58">
        <v>9</v>
      </c>
      <c r="B35" s="31" t="s">
        <v>50</v>
      </c>
      <c r="C35" s="32" t="s">
        <v>13</v>
      </c>
      <c r="D35" s="31" t="s">
        <v>61</v>
      </c>
      <c r="E35" s="31" t="s">
        <v>87</v>
      </c>
      <c r="F35" s="27">
        <v>0</v>
      </c>
      <c r="G35" s="27">
        <v>0</v>
      </c>
      <c r="H35" s="27">
        <v>0</v>
      </c>
      <c r="I35" s="27">
        <v>0</v>
      </c>
      <c r="J35" s="26" t="s">
        <v>88</v>
      </c>
    </row>
    <row r="36" spans="1:10" s="3" customFormat="1" ht="139.5" customHeight="1" x14ac:dyDescent="0.25">
      <c r="A36" s="58">
        <v>10</v>
      </c>
      <c r="B36" s="31" t="s">
        <v>51</v>
      </c>
      <c r="C36" s="32" t="s">
        <v>13</v>
      </c>
      <c r="D36" s="31" t="s">
        <v>61</v>
      </c>
      <c r="E36" s="31" t="s">
        <v>65</v>
      </c>
      <c r="F36" s="27">
        <v>5</v>
      </c>
      <c r="G36" s="27">
        <f>195330.6*5/100</f>
        <v>9766.5300000000007</v>
      </c>
      <c r="H36" s="38">
        <v>0</v>
      </c>
      <c r="I36" s="64">
        <v>0.05</v>
      </c>
      <c r="J36" s="26" t="s">
        <v>102</v>
      </c>
    </row>
    <row r="37" spans="1:10" ht="21.9" customHeight="1" x14ac:dyDescent="0.25">
      <c r="A37" s="18" t="s">
        <v>11</v>
      </c>
      <c r="B37" s="19"/>
      <c r="C37" s="19"/>
      <c r="D37" s="19"/>
      <c r="E37" s="19"/>
      <c r="F37" s="19"/>
      <c r="G37" s="19"/>
      <c r="H37" s="19"/>
      <c r="I37" s="19"/>
      <c r="J37" s="20"/>
    </row>
    <row r="38" spans="1:10" ht="65.25" customHeight="1" x14ac:dyDescent="0.25">
      <c r="A38" s="21">
        <v>1</v>
      </c>
      <c r="B38" s="26" t="s">
        <v>27</v>
      </c>
      <c r="C38" s="11" t="s">
        <v>13</v>
      </c>
      <c r="D38" s="31" t="s">
        <v>61</v>
      </c>
      <c r="E38" s="26" t="s">
        <v>28</v>
      </c>
      <c r="F38" s="65" t="s">
        <v>29</v>
      </c>
      <c r="G38" s="33" t="s">
        <v>9</v>
      </c>
      <c r="H38" s="33" t="s">
        <v>9</v>
      </c>
      <c r="I38" s="30">
        <f>7000/305468.2*100</f>
        <v>2.2915642282895567</v>
      </c>
      <c r="J38" s="26" t="s">
        <v>103</v>
      </c>
    </row>
    <row r="39" spans="1:10" ht="79.5" customHeight="1" x14ac:dyDescent="0.25">
      <c r="A39" s="21">
        <v>2</v>
      </c>
      <c r="B39" s="26" t="s">
        <v>72</v>
      </c>
      <c r="C39" s="11" t="s">
        <v>13</v>
      </c>
      <c r="D39" s="31" t="s">
        <v>61</v>
      </c>
      <c r="E39" s="26" t="s">
        <v>30</v>
      </c>
      <c r="F39" s="65" t="s">
        <v>31</v>
      </c>
      <c r="G39" s="33" t="s">
        <v>9</v>
      </c>
      <c r="H39" s="33" t="s">
        <v>9</v>
      </c>
      <c r="I39" s="30">
        <f>26000/305468.2*100</f>
        <v>8.5115242765040673</v>
      </c>
      <c r="J39" s="26" t="s">
        <v>104</v>
      </c>
    </row>
    <row r="40" spans="1:10" ht="78" customHeight="1" x14ac:dyDescent="0.25">
      <c r="A40" s="21">
        <v>3</v>
      </c>
      <c r="B40" s="26" t="s">
        <v>32</v>
      </c>
      <c r="C40" s="11" t="s">
        <v>13</v>
      </c>
      <c r="D40" s="31" t="s">
        <v>61</v>
      </c>
      <c r="E40" s="26" t="s">
        <v>33</v>
      </c>
      <c r="F40" s="11" t="s">
        <v>66</v>
      </c>
      <c r="G40" s="33" t="s">
        <v>9</v>
      </c>
      <c r="H40" s="33" t="s">
        <v>9</v>
      </c>
      <c r="I40" s="66">
        <f>1816.4/960408.5*100</f>
        <v>0.18912785549065841</v>
      </c>
      <c r="J40" s="26" t="s">
        <v>105</v>
      </c>
    </row>
    <row r="43" spans="1:10" x14ac:dyDescent="0.25">
      <c r="B43" s="1" t="s">
        <v>96</v>
      </c>
    </row>
    <row r="47" spans="1:10" x14ac:dyDescent="0.25">
      <c r="B47" s="4"/>
      <c r="C47" s="4"/>
      <c r="D47" s="4"/>
      <c r="E47" s="4"/>
      <c r="F47" s="4"/>
      <c r="G47" s="4"/>
      <c r="H47" s="4"/>
      <c r="I47" s="4"/>
      <c r="J47" s="4"/>
    </row>
  </sheetData>
  <customSheetViews>
    <customSheetView guid="{8FAF01F5-0EF4-4563-9C2C-9F84FC581D3B}" scale="60" topLeftCell="B31">
      <selection activeCell="J33" sqref="J33"/>
      <pageMargins left="0.39370078740157483" right="0.39370078740157483" top="0.78740157480314965" bottom="0.19685039370078741" header="0.31496062992125984" footer="0.31496062992125984"/>
      <pageSetup paperSize="9" scale="42" orientation="landscape" r:id="rId1"/>
    </customSheetView>
    <customSheetView guid="{AA35BFF6-BC5E-4E54-B319-9A148CC08670}" scale="60" topLeftCell="B30">
      <selection activeCell="H32" sqref="H32"/>
      <pageMargins left="0.39370078740157483" right="0.39370078740157483" top="0.78740157480314965" bottom="0.19685039370078741" header="0.31496062992125984" footer="0.31496062992125984"/>
      <pageSetup paperSize="9" scale="42" orientation="landscape" r:id="rId2"/>
    </customSheetView>
  </customSheetViews>
  <mergeCells count="13">
    <mergeCell ref="J1:J4"/>
    <mergeCell ref="A37:J37"/>
    <mergeCell ref="B7:J7"/>
    <mergeCell ref="A10:J10"/>
    <mergeCell ref="A20:J20"/>
    <mergeCell ref="A22:A27"/>
    <mergeCell ref="B22:B27"/>
    <mergeCell ref="C23:C24"/>
    <mergeCell ref="D23:D24"/>
    <mergeCell ref="E23:E24"/>
    <mergeCell ref="J31:J32"/>
    <mergeCell ref="H31:H32"/>
    <mergeCell ref="I31:I32"/>
  </mergeCells>
  <pageMargins left="0.78740157480314965" right="0.19685039370078741" top="1.3779527559055118" bottom="0.39370078740157483" header="0.31496062992125984" footer="0.31496062992125984"/>
  <pageSetup paperSize="9" scale="45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8FAF01F5-0EF4-4563-9C2C-9F84FC581D3B}">
      <pageMargins left="0.7" right="0.7" top="0.75" bottom="0.75" header="0.3" footer="0.3"/>
    </customSheetView>
    <customSheetView guid="{AA35BFF6-BC5E-4E54-B319-9A148CC0867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</vt:lpstr>
      <vt:lpstr>Лист1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Цуглевич Ольга Сергеевна</cp:lastModifiedBy>
  <cp:lastPrinted>2018-11-29T08:45:49Z</cp:lastPrinted>
  <dcterms:created xsi:type="dcterms:W3CDTF">2006-09-16T00:00:00Z</dcterms:created>
  <dcterms:modified xsi:type="dcterms:W3CDTF">2018-11-29T08:47:15Z</dcterms:modified>
</cp:coreProperties>
</file>