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496" yWindow="180" windowWidth="14136" windowHeight="11940"/>
  </bookViews>
  <sheets>
    <sheet name="Приложение 3" sheetId="20" r:id="rId1"/>
  </sheets>
  <definedNames>
    <definedName name="_xlnm._FilterDatabase" localSheetId="0" hidden="1">'Приложение 3'!$A$93:$D$127</definedName>
    <definedName name="_xlnm.Print_Titles" localSheetId="0">'Приложение 3'!$9:$9</definedName>
    <definedName name="_xlnm.Print_Area" localSheetId="0">'Приложение 3'!$A$1:$C$127</definedName>
  </definedNames>
  <calcPr calcId="145621"/>
</workbook>
</file>

<file path=xl/calcChain.xml><?xml version="1.0" encoding="utf-8"?>
<calcChain xmlns="http://schemas.openxmlformats.org/spreadsheetml/2006/main">
  <c r="C112" i="20" l="1"/>
  <c r="C118" i="20"/>
  <c r="C14" i="20" l="1"/>
  <c r="C92" i="20" l="1"/>
  <c r="C123" i="20" l="1"/>
  <c r="C87" i="20" l="1"/>
  <c r="C83" i="20" l="1"/>
  <c r="C68" i="20" s="1"/>
  <c r="C67" i="20" s="1"/>
  <c r="C117" i="20" l="1"/>
  <c r="C65" i="20"/>
  <c r="C91" i="20" l="1"/>
  <c r="C64" i="20" s="1"/>
  <c r="C63" i="20" l="1"/>
  <c r="C15" i="20" l="1"/>
  <c r="C16" i="20" l="1"/>
  <c r="C47" i="20" l="1"/>
  <c r="C60" i="20"/>
  <c r="C45" i="20"/>
  <c r="C41" i="20"/>
  <c r="C39" i="20"/>
  <c r="C37" i="20"/>
  <c r="C32" i="20"/>
  <c r="C29" i="20"/>
  <c r="C26" i="20"/>
  <c r="C23" i="20"/>
  <c r="C18" i="20"/>
  <c r="C13" i="20"/>
  <c r="C12" i="20" l="1"/>
  <c r="C31" i="20"/>
  <c r="C10" i="20" l="1"/>
  <c r="C11" i="20" l="1"/>
  <c r="C127" i="20"/>
</calcChain>
</file>

<file path=xl/sharedStrings.xml><?xml version="1.0" encoding="utf-8"?>
<sst xmlns="http://schemas.openxmlformats.org/spreadsheetml/2006/main" count="233" uniqueCount="195">
  <si>
    <t>Код бюджетной классификации</t>
  </si>
  <si>
    <t>000 1 00 00000 00 0000 000</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</si>
  <si>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</si>
  <si>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</si>
  <si>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</si>
  <si>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</si>
  <si>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</si>
  <si>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</si>
  <si>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000 1 05 02000 02 0000 110</t>
  </si>
  <si>
    <t>Единый налог на вмененный доход для отдельных видов деятельности</t>
  </si>
  <si>
    <t>000 1 06 00000 00 0000 000</t>
  </si>
  <si>
    <t>НАЛОГИ НА ИМУЩЕСТВО</t>
  </si>
  <si>
    <t>Земельный налог</t>
  </si>
  <si>
    <t>000 1 08 00000 00 0000 000</t>
  </si>
  <si>
    <t>000 1 08 03000 01 0000 110</t>
  </si>
  <si>
    <t>000 1 08 07000 01 0000 110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</si>
  <si>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</si>
  <si>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</si>
  <si>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</si>
  <si>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</si>
  <si>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</si>
  <si>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</si>
  <si>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</si>
  <si>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</si>
  <si>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000 1 14 00000 00 0000 000</t>
  </si>
  <si>
    <t>ДОХОДЫ ОТ ПРОДАЖИ МАТЕРИАЛЬНЫХ И НЕМАТЕРИАЛЬНЫХ АКТИВОВ</t>
  </si>
  <si>
    <t>000 1 14 01000 00 0000 410</t>
  </si>
  <si>
    <t>Доходы от продажи квартир</t>
  </si>
  <si>
    <t>000 1 15 00000 00 0000 000</t>
  </si>
  <si>
    <t>АДМИНИСТРАТИВНЫЕ ПЛАТЕЖИ И СБОРЫ</t>
  </si>
  <si>
    <t>000 1 16 00000 00 0000 000</t>
  </si>
  <si>
    <t>Денежные взыскания (штрафы) за нарушение законодательства о налогах и сборах</t>
  </si>
  <si>
    <t>Прочие поступления от денежных взысканий (штрафов) и иных сумм в возмещение ущерба</t>
  </si>
  <si>
    <t>000 1 16 06000 01 0000 140</t>
  </si>
  <si>
    <t>000 1 16 08000 01 0000 140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</si>
  <si>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</si>
  <si>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</si>
  <si>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t>
  </si>
  <si>
    <t>000 1 17 01000 00 0000 180</t>
  </si>
  <si>
    <t>Невыясненные поступления</t>
  </si>
  <si>
    <t>000 1 17 05000 00 0000 180</t>
  </si>
  <si>
    <t>Прочие неналоговые доходы</t>
  </si>
  <si>
    <t>000 2 00 00000 00 0000 000</t>
  </si>
  <si>
    <t>в том числе:</t>
  </si>
  <si>
    <t>Бюджет автономного округа - всего</t>
  </si>
  <si>
    <t>Федеральный бюджет - всего</t>
  </si>
  <si>
    <t>ПРОЧИЕ БЕЗВОЗМЕЗДНЫЕ ПОСТУПЛЕНИЯ</t>
  </si>
  <si>
    <t>ИТОГО ДОХОДОВ</t>
  </si>
  <si>
    <t>000 2 07 04000 04 0000 180</t>
  </si>
  <si>
    <t>000 1 05 03000 01 0000 110</t>
  </si>
  <si>
    <t>Единый сельскохозяйственный налог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</si>
  <si>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</si>
  <si>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000 1 03 00000 00 0000 000</t>
  </si>
  <si>
    <t>НАЛОГИ НА ТОВАРЫ (РАБОТЫ, УСЛУГИ), РЕАЛИЗУЕМЫЕ НА ТЕРРИТОРИИ РОССИЙСКОЙ ФЕДЕРАЦИИ</t>
  </si>
  <si>
    <t>Налог, взимаемый в связи с применением патентной системы налогообложения</t>
  </si>
  <si>
    <t>000 1 03 02000 01 0000 110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</si>
  <si>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</si>
  <si>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</si>
  <si>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Акцизы по подакцизным товарам (продукции), производимым на территории Российской Федерации</t>
  </si>
  <si>
    <t>Налог, взимаемый в связи с применением упрощенной системы налогообложения</t>
  </si>
  <si>
    <t>Налог на имущество физических лиц</t>
  </si>
  <si>
    <t>ДОХОДЫ ОТ ОКАЗАНИЯ ПЛАТНЫХ УСЛУГ (РАБОТ) И КОМПЕНСАЦИИ ЗАТРАТ ГОСУДАРСТВА</t>
  </si>
  <si>
    <t>Платежи, взимаемые государственными и муниципальными органами (организациями) за выполнение определенных функций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</si>
  <si>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</si>
  <si>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</si>
  <si>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000 2 19 00000 00 0000 000</t>
  </si>
  <si>
    <t>ВОЗВРАТ ОСТАТКОВ СУБСИДИЙ, СУБВЕНЦИЙ И ИНЫХ МЕЖБЮДЖЕТНЫХ ТРАНСФЕРТОВ, ИМЕЮЩИХ ЦЕЛЕВОЕ НАЗНАЧЕНИЕ, ПРОШЛЫХ ЛЕТ</t>
  </si>
  <si>
    <t>ИНЫЕ МЕЖБЮДЖЕТНЫЕ ТРАНСФЕРТЫ</t>
  </si>
  <si>
    <t xml:space="preserve">БЕЗВОЗМЕЗДНЫЕ ПОСТУПЛЕНИЯ </t>
  </si>
  <si>
    <t>000 1 05 04000 02 0000 110</t>
  </si>
  <si>
    <t>000 1 09 00000 00 0000 000</t>
  </si>
  <si>
    <t>000 1 17 00000 00 0000 000</t>
  </si>
  <si>
    <t>000 2 07 00000 00 0000 000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</si>
  <si>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</si>
  <si>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Платежи от государственных и муниципальных унитарных предприятий</t>
  </si>
  <si>
    <t xml:space="preserve">000 1 16 30000 01 0000 140 </t>
  </si>
  <si>
    <t>Денежные взыскания (штрафы) за правонарушения в области дорожного движения</t>
  </si>
  <si>
    <t>000 1 05 01000 00 0000 110</t>
  </si>
  <si>
    <t>000 1 06 01000 00 0000 110</t>
  </si>
  <si>
    <t>000 1 06 06000 00 0000 110</t>
  </si>
  <si>
    <t>000 1 09 04000 00 0000 110</t>
  </si>
  <si>
    <t>000 1 11 01000 00 0000 120</t>
  </si>
  <si>
    <t>000 1 11 05000 00 0000 120</t>
  </si>
  <si>
    <t>000 1 11 07000 00 0000 120</t>
  </si>
  <si>
    <t>000 1 11 09000 00 0000 120</t>
  </si>
  <si>
    <t>000 1 13 02000 00 0000 130</t>
  </si>
  <si>
    <t>000 1 14 06000 00 0000 430</t>
  </si>
  <si>
    <t>000 1 15 02000 00 0000 140</t>
  </si>
  <si>
    <t>000 1 16 03000 00 0000 140</t>
  </si>
  <si>
    <t>000 1 16 18000 00 0000 140</t>
  </si>
  <si>
    <t>000 1 16 25000 00 0000 140</t>
  </si>
  <si>
    <t>000 1 16 33000 00 0000 140</t>
  </si>
  <si>
    <t>000 1 16 90000 00 0000 140</t>
  </si>
  <si>
    <t>Налоговые доходы</t>
  </si>
  <si>
    <t>Неналоговые доходы</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</si>
  <si>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</si>
  <si>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</si>
  <si>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</si>
  <si>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</si>
  <si>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</si>
  <si>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</si>
  <si>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бюджетного законодательства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</si>
  <si>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</si>
  <si>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000 2 02 00000 00 0000 000</t>
  </si>
  <si>
    <t>БЕЗВОЗМЕЗДНЫЕ ПОСТУПЛЕНИЯ ОТ ДРУГИХ БЮДЖЕТОВ БЮДЖЕТНОЙ СИСТЕМЫ РОССИЙСКОЙ ФЕДЕРАЦИИ</t>
  </si>
  <si>
    <t>Наименование кода бюджетной классификации</t>
  </si>
  <si>
    <t>НАЛОГОВЫЕ И НЕНАЛОГОВЫЕ ДОХОДЫ</t>
  </si>
  <si>
    <t>ГОСУДАРСТВЕННАЯ ПОШЛИНА</t>
  </si>
  <si>
    <t>Налоги на имущество</t>
  </si>
  <si>
    <t>на осуществление первичного воинского учета на территориях, где отсутствуют военные комиссариаты в рамках непрограммного направления деятельности "Межбюджетные трансферты, передаваемые бюджетам муниципальных образований Ханты-Мансийского автономного округа – Югры, не отнесенные к государственным программам"</t>
  </si>
  <si>
    <t>Доходы от компенсации затрат государства</t>
  </si>
  <si>
    <t>СУБСИДИИ БЮДЖЕТАМ БЮДЖЕТНОЙ СИСТЕМЫ РОССИЙСКОЙ ФЕДЕРАЦИИ (межбюджетные субсидии)</t>
  </si>
  <si>
    <t>(в рублях)</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</si>
  <si>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</si>
  <si>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</si>
  <si>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утвержденному решением Думы города Покачи</t>
  </si>
  <si>
    <t>000 1 14 02000 00 0000 410</t>
  </si>
  <si>
    <t>000 1 16 37000 04 0000 140</t>
  </si>
  <si>
    <t xml:space="preserve">ШТРАФЫ, САНКЦИИ, ВОЗМЕЩЕНИЕ УЩЕРБА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</si>
  <si>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</si>
  <si>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в том числе по дополнительным нормативам отчислений</t>
  </si>
  <si>
    <t>в том числе без учета дополнительного норматива отчислений от НДФЛ</t>
  </si>
  <si>
    <t>000 2 02 10000 00 0000 151</t>
  </si>
  <si>
    <t>ДОТАЦИИ БЮДЖЕТАМ БЮДЖЕТНОЙ СИСТЕМЫ РОССИЙСКОЙ ФЕДЕРАЦИИ</t>
  </si>
  <si>
    <t>000 2 02 15002 04 0000 151</t>
  </si>
  <si>
    <t>000 2 02 20000 00 0000 151</t>
  </si>
  <si>
    <t>000 2 02 20041 04 0000 151</t>
  </si>
  <si>
    <t>000 2 02 20051 04 0000 151</t>
  </si>
  <si>
    <t>000 2 02 25519 04 0000 151</t>
  </si>
  <si>
    <t>000 2 02 30000 00 0000 151</t>
  </si>
  <si>
    <t>СУБВЕНЦИИ БЮДЖЕТАМ БЮДЖЕТНОЙ СТСТЕМЫ РОССИЙСКОЙ ФЕДЕРАЦИИ</t>
  </si>
  <si>
    <t>000 2 02 30024 04 0000 151</t>
  </si>
  <si>
    <t>000 2 02 35930 04 0000 151</t>
  </si>
  <si>
    <t>000 2 02 35082 04 0000 151</t>
  </si>
  <si>
    <t>000 2 02 35118 04 0000 151</t>
  </si>
  <si>
    <t>000 2 02 35120 04 0000 151</t>
  </si>
  <si>
    <t>000 2 02 40000 00 0000 151</t>
  </si>
  <si>
    <t>000 2 02 49999 04 0000 151</t>
  </si>
  <si>
    <t>Прочие безвозмездные поступления в бюджеты городских округов</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</si>
  <si>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</si>
  <si>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</si>
  <si>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на строительство (реконструкцию), капитальный ремонт и ремонт автомобильных дорог общего пользования местного значения, основное мероприятие "Строительство (реконструкция), капитальный ремонт и ремонт автомобильных дорог общего пользования местного значения", подпрограмма "Дорожное хозяйство", государственная программа "Развитие транспортной системы Ханты-Мансийского автономного округа – Югры на 2018–2025 годы и на период до 2030 года"</t>
  </si>
  <si>
    <t>на дополнительное финансовое обеспечение мероприятий по организации питания обучающихся, основное мероприятие "Обеспечение реализации основных общеобразовательных программ в образовательных организациях, расположенных на территории автономного округа",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</si>
  <si>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подпрограмма "Ресурсное обеспечение в сфере образования, науки и молодежной политики", государственная программа "Развитие образования в Ханты-Мансийском автономном округе – Югре на 2018–2025 годы и на период до 2030 года"</t>
  </si>
  <si>
    <t xml:space="preserve">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основное мероприятие "Обеспечение реализации основных общеобразовательных программ в образовательных организациях, расположенных на территории автономного округа",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</si>
  <si>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основное мероприятие "Организация летнего отдыха и оздоровления детей и молодежи",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</si>
  <si>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организацию и обеспечение отдыха и оздоровления детей, в том числе в этнической среде, 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подпрограмма "Ресурсное обеспечение в сфере образования, науки и молодежной политики", государственная программа "Развитие образования в Ханты-Мансийском автономном округе – Югре на 2018–2025 годы и на период до 2030 года"</t>
  </si>
  <si>
    <t>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основное мероприятие "Обеспечение реализации основных общеобразовательных программ в образовательных организациях, расположенных на территории автономного округа",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</si>
  <si>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организацию и проведение единого государственного экзамена, основное мероприятие "Развитие региональной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достижения каждого обучающегося, в том числе развитие национально-региональной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 а также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подпрограмма "Система оценки качества образования и информационная прозрачность системы образования",  государственная программа "Развитие образования в Ханты-Мансийском автономном округе – Югре на 2018–2025 годы и на период до 2030 года"</t>
  </si>
  <si>
    <t>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подпрограмма "Ресурсное обеспечение в сфере образования, науки и молодежной политики",  государственная программа "Развитие образования в Ханты-Мансийском автономном округе – Югре на 2018–2025 годы и на период до 2030 года"</t>
  </si>
  <si>
    <t>на развитие сферы культуры в муниципальных образованиях автономного округа,  основное мероприятие "Развитие библиотечного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</si>
  <si>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развитие сферы культуры в муниципальных образованиях автономного округа,  основное мероприятие "Развитие музейного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</si>
  <si>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поддержку отрасли культуры в рамках основного мероприятия "Развитие библиотечного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</si>
  <si>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поддержку отрасли культуры в рамках основного мероприятия "Развитие библиотечного дела",подпрограмма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</si>
  <si>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основное мероприятие "Реализация мероприятий по совершенствованию оплаты труда работников муниципальных учреждений культуры", подпрограмма "Совершенствование системы управления в сфере культуры и архивного дела", государственная программа "Развитие культуры в Ханты-Мансийском автономном округе – Югре на 2018–2025 годы и на период до 2030 года"</t>
  </si>
  <si>
    <t>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подпрограмма "Развитие спорта высших достижений и системы подготовки спортивного резерва", государственная программа "Развитие физической культуры и спорта в Ханты-Мансийском автономном округе – Югре на 2018–2025 годы и на период до 2030 года"</t>
  </si>
  <si>
    <t xml:space="preserve">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 подпрограмма "Дети Югры", государственная программа "Социальная поддержка жителей Ханты-Мансийского автономного округа – Югры на 2018–2025 годы и на период до 2030 года"</t>
  </si>
  <si>
    <t>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основное мероприятие "Повышение уровня благосостояния малоимущих граждан и граждан, нуждающихся в особой заботе государства", подпрограмма "Преодоление социальной исключенности", государственная программа "Социальная поддержка жителей Ханты-Мансийского автономного округа – Югры на 2018–2025 годы и на период до 2030 года"</t>
  </si>
  <si>
    <t>на осуществление деятельности по опеке и попечительству, основное мероприятие "Исполнение органами местного самоуправления автономного округа отдельных государственных полномочий", подпрограмма "Дети Югры", государственная программа "Социальная поддержка жителей Ханты-Мансийского автономного округа – Югры на 2018–2025 годы и на период до 2030 года"</t>
  </si>
  <si>
    <t>на реализацию мероприятий по содействию трудоустройству граждан, основное мероприятие "Содействие улучшению положения на рынке труда не занятых трудовой деятельностью и безработных граждан", подпрограмма "Содействие трудоустройству граждан", государственная программа "Содействие занятости населения в Ханты-Мансийском автономном округе – Югре на 2018–2025 годы и на период до 2030 года"</t>
  </si>
  <si>
    <t>на реализацию мероприятий по содействию трудоустройству граждан, основное мероприятие "Содействие трудоустройству граждан с инвалидностью и их адаптация на рынке труда", подпрограмма "Сопровождение инвалидов, включая инвалидов молодого возраста, при трудоустройстве", государственная программа "Содействие занятости населения в Ханты-Мансийском автономном округе – Югре на 2018–2025 годы и на период до 2030 года"</t>
  </si>
  <si>
    <t>на реализацию мероприятий по содействию трудоустройству граждан, основное мероприятие "Организация сопровождения инвалидов, включая инвалидов молодого возраста, при трудоустройстве и самозанятости", подпрограмма "Сопровождение инвалидов, включая инвалидов молодого возраста, при трудоустройстве", государственная программа "Содействие занятости населения в Ханты-Мансийском автономном округе – Югре на 2018–2025 годы и на период до 2030 года"</t>
  </si>
  <si>
    <t>на осуществление отдельных государственных полномочий в сфере трудовых отношений и государственного управления охраной труда, основное мероприятие "Предоставление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 подпрограмма "Улучшение условий и охраны труда в Ханты-Мансийском автономном округе – Югре", государственная программа "Содействие занятости населения в Ханты-Мансийском автономном округе – Югре на 2018–2025 годы и на период до 2030 года"</t>
  </si>
  <si>
    <t>на реализацию полномочий в сфере жилищно-коммунального комплекса, основное мероприятие "Предоставление субсидий на реализацию полномочий в сфере жилищно-коммунального комплекса",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2018–2025 годы и на период до 2030 года"</t>
  </si>
  <si>
    <t>на поддержку государственных программ субъектов Российской Федерации и муниципальных программ формирования современной городской среды, основное мероприятие "Приоритетный проект "Формирование комфортной городской среды", подпрограмма "Формирование комфортной городской среды", 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2018–2025 годы и на период до 2030 года"</t>
  </si>
  <si>
    <t>на реализацию полномочий в области строительства, градостроительной деятельности и жилищных отношений, основное мероприятие "Предоставление субсидий органам местного самоуправления муниципальных образований автономного округа на реализацию полномочий в области строительства, градостроительной деятельности и жилищных отношений", подпрограмма "Содействие развитию жилищного строительства",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</si>
  <si>
    <t>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основное мероприятие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подпрограмма "Обеспечение мерами государственной поддержки по улучшению жилищных условий отдельных категорий граждан",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</si>
  <si>
    <t>Дотации на обеспечение сбалансированности местных бюджетов, основное мероприятие "Поддержка мер по обеспечению сбалансированности местных бюджетов и компенсация дополнительных расходов, возникших в результате решений, принятых органами власти другого уровня", подпрограмма "Поддержание устойчивого исполнения бюджетов муниципальных образований Ханты-Мансийского автономного округа – Югры", государственная программа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2018–2025 годы и на период до 2030 года"</t>
  </si>
  <si>
    <t>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основное мероприятие "Развитие архивного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</si>
  <si>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</si>
  <si>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основное мероприятие "Обеспечение условий по реализации в муниципальных образованиях единой  государственной политики в сфере межнациональных отношений и профилактики экстремизма", подпрограмма "Гармонизация межнациональных отношений, обеспечение гражданского единства",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</si>
  <si>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основное мероприятие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</si>
  <si>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создание условий для деятельности народных дружин, основное мероприятие "Создание условий для деятельности народных дружин",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</si>
  <si>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</si>
  <si>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организацию предоставления государственных услуг в многофункциональных центрах предоставления государственных и муниципальных услуг, основное мероприятие "Организация предоставления государственных и муниципальных услуг в многофункциональных центрах", подпрограмма "Совершенствование государственного и муниципального управления", 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2018–2025 годах и на период до 2030 года"</t>
  </si>
  <si>
    <t>на организацию осуществления мероприятий по проведению дезинсекции и дератизации в Ханты-Мансийском автономном округе – Югре, основное мероприятие "Профилактика инфекционных и паразитарных заболеваний, включая иммунопрофилактику",  подпрограмма "Профилактика заболеваний и формирование здорового образа жизни. Развитие первичной медико-санитарной помощи", государственная программа "Развитие здравоохранения на 2018–2025 годы и на период до 2030 года"</t>
  </si>
  <si>
    <t>на проведение мероприятий по предупреждению и ликвидации болезней животных, их лечению, защите населения от болезней, общих для человека и животных, 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 подпрограмма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</si>
  <si>
    <t>на осуществление полномочий по образованию и организации деятельности комиссий по делам несовершеннолетних и защите их прав, основное мероприятие "Исполнение органами местного самоуправления автономного округа отдельных государственных полномочий", подпрограмма "Дети Югры", государственная программа "Социальная поддержка жителей Ханты-Мансийского автономного округа – Югры на 2018–2025 годы и на период до 2030 года"</t>
  </si>
  <si>
    <t>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основное мероприятие "Реализация переданных государственных полномочий по государственной регистрации актов гражданского состояния", подпрограмма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2018–2025 годах и на период до 2030 года"</t>
  </si>
  <si>
    <t>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 основное мероприятие "Реализация переданных государственных полномочий по государственной регистрации актов гражданского состояния", подпрограмма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2018–2025 годах и на период до 2030 года"</t>
  </si>
  <si>
    <t xml:space="preserve">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основное мероприятие "Обеспечение регулирования деятельности по обращению с отходами производства и потребления", подпрограмма "Развитие системы обращения с отходами производства и потребления в Ханты-Мансийском автономном округе – Югре", государственная программа "Обеспечение экологической безопасности Ханты-Мансийского автономного округа – Югры на 2018–2025 годы и на период до 2030 года"</t>
  </si>
  <si>
    <t>на поддержку животноводства, переработки и реализации продукции животноводства, основное мероприятие "Государственная поддержка племенного животноводства, производства и реализации продукции животноводства", подпрограмма "Поддержка сельскохозяйственного производства, рыбохозяйственного комплекса и деятельности по заготовке и переработке дикоросов", 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</si>
  <si>
    <t>к бюджету города Покачи на 2018 год</t>
  </si>
  <si>
    <t>и плановый период 2019 и 2020 годов,</t>
  </si>
  <si>
    <t>Доходы  бюджета города Покачи на 2018 год</t>
  </si>
  <si>
    <t xml:space="preserve">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основное мероприятие "Повышение уровня благосостояния малоимущих граждан и граждан, нуждающихся в особой заботе государства", подпрограмма "Преодоление социальной исключенности", государственная программа "Социальная поддержка жителей Ханты-Мансийского автономного округа – Югры на 2018–2025 годы и на период до 2030 года"</t>
  </si>
  <si>
    <t>000 2 02 29999 04 0000 151</t>
  </si>
  <si>
    <t xml:space="preserve">000 2 02 29999 04 0000 151
</t>
  </si>
  <si>
    <t xml:space="preserve">000 2 02 30029 04 0000 151
</t>
  </si>
  <si>
    <t xml:space="preserve">000 2 02 29999 04 0000 151 </t>
  </si>
  <si>
    <t>000 2 02 25555 04 0000 151</t>
  </si>
  <si>
    <r>
      <t>на реализацию мероприятий по обеспечению жильем молодых семей</t>
    </r>
    <r>
      <rPr>
        <sz val="10"/>
        <rFont val="Times New Roman"/>
        <family val="1"/>
        <charset val="204"/>
      </rPr>
      <t>,  основное мероприятие "Улучшение жилищных условий молодых семей в соответствии с федеральной целевой программой "Жилище", подпрограмма "Обеспечение мерами государственной поддержки по улучшению жилищных условий отдельных категорий граждан",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r>
  </si>
  <si>
    <t>Приложение 3</t>
  </si>
  <si>
    <r>
      <t xml:space="preserve">План на 
</t>
    </r>
    <r>
      <rPr>
        <sz val="10"/>
        <rFont val="Times New Roman Cyr"/>
        <charset val="204"/>
      </rPr>
      <t>2018 год</t>
    </r>
  </si>
  <si>
    <t>от 15.12.2017 №113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</si>
</sst>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name val="Arial"/>
      <family val="2"/>
      <charset val="204"/>
    </font>
    <font>
      <sz val="10"/>
      <name val="Times New Roman Cyr"/>
      <family val="1"/>
      <charset val="204"/>
    </font>
    <font>
      <sz val="10"/>
      <name val="Times New Roman Cyr"/>
      <charset val="204"/>
    </font>
    <font>
      <sz val="10"/>
      <name val="Arial Cyr"/>
      <family val="2"/>
      <charset val="204"/>
    </font>
    <font>
      <sz val="10"/>
      <name val="Times New Roman"/>
      <family val="1"/>
      <charset val="1"/>
    </font>
    <font>
      <sz val="10"/>
      <name val="Times New Roman"/>
      <family val="1"/>
      <charset val="204"/>
    </font>
    <font>
      <strike/>
      <sz val="10"/>
      <name val="Times New Roman"/>
      <family val="1"/>
      <charset val="1"/>
    </font>
    <font>
      <i/>
      <sz val="10"/>
      <name val="Times New Roman"/>
      <family val="1"/>
      <charset val="204"/>
    </font>
    <font>
      <sz val="12"/>
      <name val="Times New Roman Cyr"/>
      <family val="1"/>
      <charset val="204"/>
    </font>
    <font>
      <i/>
      <sz val="10"/>
      <name val="Times New Roman"/>
      <family val="1"/>
      <charset val="1"/>
    </font>
    <font>
      <sz val="10"/>
      <name val="Calibri"/>
      <family val="2"/>
      <charset val="204"/>
      <scheme val="minor"/>
    </font>
    <font>
      <sz val="10"/>
      <color theme="1"/>
      <name val="Times New Roman"/>
      <family val="1"/>
      <charset val="204"/>
    </font>
    <font>
      <sz val="12"/>
      <name val="Times New Roman"/>
      <family val="1"/>
      <charset val="1"/>
    </font>
    <font>
      <sz val="14"/>
      <name val="Times New Roman Cyr"/>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4" fillId="0" borderId="0"/>
    <xf numFmtId="0" fontId="1" fillId="0" borderId="0"/>
  </cellStyleXfs>
  <cellXfs count="60">
    <xf numFmtId="0" fontId="0" fillId="0" borderId="0" xfId="0"/>
    <xf numFmtId="0" fontId="2" fillId="0" borderId="0" xfId="1" applyNumberFormat="1" applyFont="1" applyFill="1" applyBorder="1" applyAlignment="1" applyProtection="1">
      <protection hidden="1"/>
    </xf>
    <xf numFmtId="0" fontId="3" fillId="0" borderId="0" xfId="1" applyNumberFormat="1" applyFont="1" applyFill="1" applyAlignment="1" applyProtection="1">
      <alignment horizontal="right"/>
      <protection hidden="1"/>
    </xf>
    <xf numFmtId="0" fontId="5" fillId="0" borderId="0" xfId="0" applyFont="1" applyFill="1" applyAlignment="1">
      <alignment horizontal="center"/>
    </xf>
    <xf numFmtId="0" fontId="5" fillId="0" borderId="1" xfId="2" applyFont="1" applyFill="1" applyBorder="1" applyAlignment="1">
      <alignment horizontal="left" vertical="center"/>
    </xf>
    <xf numFmtId="0" fontId="5" fillId="0" borderId="1" xfId="2" applyFont="1" applyFill="1" applyBorder="1" applyAlignment="1">
      <alignment horizontal="left" vertical="center" wrapText="1"/>
    </xf>
    <xf numFmtId="0" fontId="7" fillId="0" borderId="0" xfId="0" applyFont="1" applyFill="1" applyAlignment="1">
      <alignment horizontal="center"/>
    </xf>
    <xf numFmtId="0" fontId="5" fillId="0" borderId="0" xfId="0" applyFont="1" applyFill="1" applyAlignment="1">
      <alignment horizontal="left"/>
    </xf>
    <xf numFmtId="4" fontId="5" fillId="0" borderId="0" xfId="0" applyNumberFormat="1" applyFont="1" applyFill="1" applyAlignment="1">
      <alignment horizontal="right"/>
    </xf>
    <xf numFmtId="3" fontId="5" fillId="0" borderId="1" xfId="2" applyNumberFormat="1" applyFont="1" applyFill="1" applyBorder="1" applyAlignment="1">
      <alignment horizontal="left" vertical="center" wrapText="1"/>
    </xf>
    <xf numFmtId="0" fontId="6" fillId="0" borderId="1" xfId="2" applyFont="1" applyFill="1" applyBorder="1" applyAlignment="1">
      <alignment horizontal="left" vertical="center"/>
    </xf>
    <xf numFmtId="0" fontId="5" fillId="0" borderId="0" xfId="0" applyFont="1" applyFill="1" applyAlignment="1">
      <alignment horizontal="right" vertical="center"/>
    </xf>
    <xf numFmtId="4" fontId="6" fillId="0" borderId="1" xfId="2" applyNumberFormat="1" applyFont="1" applyFill="1" applyBorder="1" applyAlignment="1" applyProtection="1">
      <alignment horizontal="right" vertical="center"/>
      <protection locked="0"/>
    </xf>
    <xf numFmtId="0" fontId="2" fillId="0" borderId="0" xfId="1" applyNumberFormat="1" applyFont="1" applyFill="1" applyBorder="1" applyAlignment="1" applyProtection="1">
      <alignment horizontal="right" vertical="center"/>
      <protection hidden="1"/>
    </xf>
    <xf numFmtId="0" fontId="5" fillId="0" borderId="0" xfId="0" applyFont="1" applyFill="1" applyAlignment="1">
      <alignment horizontal="left" vertical="center"/>
    </xf>
    <xf numFmtId="4" fontId="5" fillId="0" borderId="0" xfId="0" applyNumberFormat="1" applyFont="1" applyFill="1" applyAlignment="1"/>
    <xf numFmtId="0" fontId="5" fillId="0" borderId="0" xfId="0" applyFont="1" applyFill="1" applyAlignment="1"/>
    <xf numFmtId="0" fontId="2" fillId="0" borderId="0" xfId="1" applyFont="1" applyFill="1"/>
    <xf numFmtId="0" fontId="9" fillId="0" borderId="0" xfId="1" applyFont="1" applyFill="1"/>
    <xf numFmtId="4" fontId="5" fillId="0" borderId="1" xfId="2" applyNumberFormat="1" applyFont="1" applyFill="1" applyBorder="1" applyAlignment="1" applyProtection="1">
      <alignment horizontal="right" vertical="center"/>
      <protection locked="0"/>
    </xf>
    <xf numFmtId="3" fontId="5" fillId="0" borderId="1" xfId="2" applyNumberFormat="1" applyFont="1" applyFill="1" applyBorder="1" applyAlignment="1">
      <alignment horizontal="left" vertical="center"/>
    </xf>
    <xf numFmtId="4" fontId="6" fillId="0" borderId="0" xfId="0" applyNumberFormat="1" applyFont="1" applyFill="1" applyAlignment="1">
      <alignment horizontal="right"/>
    </xf>
    <xf numFmtId="4" fontId="6" fillId="2" borderId="1" xfId="2" applyNumberFormat="1" applyFont="1" applyFill="1" applyBorder="1" applyAlignment="1" applyProtection="1">
      <alignment horizontal="right" vertical="center"/>
      <protection locked="0"/>
    </xf>
    <xf numFmtId="4" fontId="5" fillId="2" borderId="1" xfId="2" applyNumberFormat="1" applyFont="1" applyFill="1" applyBorder="1" applyAlignment="1" applyProtection="1">
      <alignment horizontal="right" vertical="center"/>
      <protection locked="0"/>
    </xf>
    <xf numFmtId="4" fontId="5" fillId="2" borderId="1" xfId="0" applyNumberFormat="1" applyFont="1" applyFill="1" applyBorder="1" applyAlignment="1">
      <alignment horizontal="right" vertical="center"/>
    </xf>
    <xf numFmtId="0" fontId="5" fillId="0" borderId="0" xfId="2" applyFont="1" applyFill="1" applyBorder="1" applyAlignment="1">
      <alignment horizontal="left" vertical="center"/>
    </xf>
    <xf numFmtId="0" fontId="5" fillId="0" borderId="1" xfId="2" applyFont="1" applyFill="1" applyBorder="1" applyAlignment="1">
      <alignment horizontal="left" vertical="top" wrapText="1"/>
    </xf>
    <xf numFmtId="3" fontId="6" fillId="0" borderId="1" xfId="2" applyNumberFormat="1" applyFont="1" applyFill="1" applyBorder="1" applyAlignment="1">
      <alignment horizontal="justify" vertical="top" wrapText="1"/>
    </xf>
    <xf numFmtId="3" fontId="8" fillId="0" borderId="1" xfId="2" applyNumberFormat="1" applyFont="1" applyFill="1" applyBorder="1" applyAlignment="1">
      <alignment horizontal="left" vertical="top" wrapText="1"/>
    </xf>
    <xf numFmtId="0" fontId="5" fillId="0" borderId="1" xfId="2" applyFont="1" applyFill="1" applyBorder="1" applyAlignment="1">
      <alignment horizontal="left" vertical="top"/>
    </xf>
    <xf numFmtId="3" fontId="6" fillId="0" borderId="1" xfId="2" applyNumberFormat="1" applyFont="1" applyFill="1" applyBorder="1" applyAlignment="1">
      <alignment horizontal="left" vertical="top" wrapText="1"/>
    </xf>
    <xf numFmtId="0" fontId="10" fillId="0" borderId="1" xfId="2" applyFont="1" applyFill="1" applyBorder="1" applyAlignment="1">
      <alignment horizontal="left" vertical="top"/>
    </xf>
    <xf numFmtId="3" fontId="5" fillId="0" borderId="1" xfId="2" applyNumberFormat="1" applyFont="1" applyFill="1" applyBorder="1" applyAlignment="1">
      <alignment horizontal="left" vertical="top" wrapText="1"/>
    </xf>
    <xf numFmtId="3" fontId="5" fillId="0" borderId="1" xfId="2" applyNumberFormat="1" applyFont="1" applyFill="1" applyBorder="1" applyAlignment="1">
      <alignment horizontal="justify" vertical="top" wrapText="1"/>
    </xf>
    <xf numFmtId="0" fontId="5" fillId="2" borderId="1" xfId="2" applyFont="1" applyFill="1" applyBorder="1" applyAlignment="1">
      <alignment horizontal="left" vertical="center"/>
    </xf>
    <xf numFmtId="0" fontId="5" fillId="2" borderId="1" xfId="2" applyFont="1" applyFill="1" applyBorder="1" applyAlignment="1">
      <alignment horizontal="left" vertical="center" wrapText="1"/>
    </xf>
    <xf numFmtId="0" fontId="2" fillId="0" borderId="0" xfId="1" applyNumberFormat="1" applyFont="1" applyFill="1" applyAlignment="1" applyProtection="1">
      <alignment horizontal="center" vertical="center" wrapText="1"/>
      <protection hidden="1"/>
    </xf>
    <xf numFmtId="0" fontId="2" fillId="0" borderId="0" xfId="1" applyFont="1" applyFill="1" applyAlignment="1">
      <alignment vertical="center"/>
    </xf>
    <xf numFmtId="0" fontId="11" fillId="0" borderId="1" xfId="0" applyFont="1" applyFill="1" applyBorder="1" applyAlignment="1">
      <alignment vertical="center"/>
    </xf>
    <xf numFmtId="0" fontId="5" fillId="2" borderId="0" xfId="0" applyFont="1" applyFill="1" applyAlignment="1">
      <alignment horizontal="center"/>
    </xf>
    <xf numFmtId="3" fontId="5" fillId="0" borderId="2" xfId="2" applyNumberFormat="1" applyFont="1" applyFill="1" applyBorder="1" applyAlignment="1">
      <alignment horizontal="left" vertical="center" wrapText="1"/>
    </xf>
    <xf numFmtId="3" fontId="6" fillId="0" borderId="3" xfId="2" applyNumberFormat="1" applyFont="1" applyFill="1" applyBorder="1" applyAlignment="1">
      <alignment horizontal="justify" vertical="top" wrapText="1"/>
    </xf>
    <xf numFmtId="1" fontId="6" fillId="0" borderId="1" xfId="2" applyNumberFormat="1" applyFont="1" applyFill="1" applyBorder="1" applyAlignment="1">
      <alignment horizontal="justify" vertical="top" wrapText="1"/>
    </xf>
    <xf numFmtId="0" fontId="6" fillId="0" borderId="1" xfId="2" applyFont="1" applyFill="1" applyBorder="1" applyAlignment="1">
      <alignment horizontal="justify" vertical="top" wrapText="1"/>
    </xf>
    <xf numFmtId="0" fontId="5" fillId="0" borderId="3" xfId="2" applyFont="1" applyFill="1" applyBorder="1" applyAlignment="1">
      <alignment horizontal="left" vertical="top" wrapText="1"/>
    </xf>
    <xf numFmtId="4" fontId="8" fillId="0" borderId="1" xfId="2" applyNumberFormat="1" applyFont="1" applyFill="1" applyBorder="1" applyAlignment="1" applyProtection="1">
      <alignment horizontal="right" vertical="center"/>
      <protection locked="0"/>
    </xf>
    <xf numFmtId="0" fontId="5" fillId="0" borderId="1" xfId="2" applyFont="1" applyFill="1" applyBorder="1" applyAlignment="1">
      <alignment horizontal="justify" vertical="top" wrapText="1"/>
    </xf>
    <xf numFmtId="0" fontId="12" fillId="0" borderId="1" xfId="0" applyFont="1" applyFill="1" applyBorder="1" applyAlignment="1">
      <alignment horizontal="left" vertical="center"/>
    </xf>
    <xf numFmtId="0" fontId="5" fillId="2" borderId="1" xfId="2"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protection hidden="1"/>
    </xf>
    <xf numFmtId="0" fontId="2" fillId="2" borderId="1" xfId="3" applyNumberFormat="1"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5" fillId="2" borderId="1" xfId="2" applyFont="1" applyFill="1" applyBorder="1" applyAlignment="1">
      <alignment vertical="center"/>
    </xf>
    <xf numFmtId="0" fontId="6" fillId="2" borderId="1" xfId="2" applyFont="1" applyFill="1" applyBorder="1" applyAlignment="1">
      <alignment horizontal="left" vertical="center" wrapText="1"/>
    </xf>
    <xf numFmtId="0" fontId="6" fillId="2" borderId="1" xfId="2" applyFont="1" applyFill="1" applyBorder="1" applyAlignment="1">
      <alignment horizontal="justify" vertical="center" wrapText="1"/>
    </xf>
    <xf numFmtId="4" fontId="5" fillId="2" borderId="0" xfId="0" applyNumberFormat="1" applyFont="1" applyFill="1" applyAlignment="1">
      <alignment horizontal="center" vertical="center"/>
    </xf>
    <xf numFmtId="0" fontId="6" fillId="2" borderId="1" xfId="2" applyFont="1" applyFill="1" applyBorder="1" applyAlignment="1">
      <alignment horizontal="left" vertical="center"/>
    </xf>
    <xf numFmtId="0" fontId="5" fillId="2" borderId="0" xfId="0" applyFont="1" applyFill="1" applyAlignment="1">
      <alignment horizontal="center" vertical="top"/>
    </xf>
    <xf numFmtId="0" fontId="13" fillId="0" borderId="0" xfId="0" applyFont="1" applyFill="1" applyAlignment="1">
      <alignment horizontal="right" vertical="center"/>
    </xf>
    <xf numFmtId="0" fontId="14" fillId="0" borderId="0" xfId="1" applyNumberFormat="1" applyFont="1" applyFill="1" applyAlignment="1" applyProtection="1">
      <alignment horizontal="center" vertical="center" wrapText="1"/>
      <protection hidden="1"/>
    </xf>
  </cellXfs>
  <cellStyles count="4">
    <cellStyle name="Обычный" xfId="0" builtinId="0"/>
    <cellStyle name="Обычный_Tmp2" xfId="1"/>
    <cellStyle name="Обычный_Tmp7" xfId="3"/>
    <cellStyle name="Обычный_Январь" xfId="2"/>
  </cellStyles>
  <dxfs count="0"/>
  <tableStyles count="0" defaultTableStyle="TableStyleMedium9" defaultPivotStyle="PivotStyleLight16"/>
  <colors>
    <mruColors>
      <color rgb="FFFF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tabSelected="1" topLeftCell="A31" zoomScaleNormal="100" workbookViewId="0">
      <selection activeCell="C6" sqref="C6"/>
    </sheetView>
  </sheetViews>
  <sheetFormatPr defaultColWidth="18.5546875" defaultRowHeight="13.2" x14ac:dyDescent="0.25"/>
  <cols>
    <col min="1" max="1" width="21.44140625" style="3" customWidth="1"/>
    <col min="2" max="2" width="76" style="14" customWidth="1"/>
    <col min="3" max="3" width="14" style="7" customWidth="1"/>
    <col min="4" max="16384" width="18.5546875" style="3"/>
  </cols>
  <sheetData>
    <row r="1" spans="1:3" s="18" customFormat="1" ht="15.6" x14ac:dyDescent="0.3">
      <c r="A1" s="36"/>
      <c r="B1" s="37"/>
      <c r="C1" s="58" t="s">
        <v>192</v>
      </c>
    </row>
    <row r="2" spans="1:3" s="18" customFormat="1" ht="15.6" x14ac:dyDescent="0.3">
      <c r="A2" s="36"/>
      <c r="B2" s="37"/>
      <c r="C2" s="58" t="s">
        <v>182</v>
      </c>
    </row>
    <row r="3" spans="1:3" s="18" customFormat="1" ht="15.6" x14ac:dyDescent="0.3">
      <c r="A3" s="36"/>
      <c r="B3" s="37"/>
      <c r="C3" s="58" t="s">
        <v>183</v>
      </c>
    </row>
    <row r="4" spans="1:3" s="18" customFormat="1" ht="15.6" x14ac:dyDescent="0.3">
      <c r="A4" s="36"/>
      <c r="B4" s="37"/>
      <c r="C4" s="58" t="s">
        <v>115</v>
      </c>
    </row>
    <row r="5" spans="1:3" s="18" customFormat="1" ht="15.6" x14ac:dyDescent="0.3">
      <c r="A5" s="36"/>
      <c r="B5" s="37"/>
      <c r="C5" s="58" t="s">
        <v>194</v>
      </c>
    </row>
    <row r="6" spans="1:3" s="18" customFormat="1" ht="12.75" customHeight="1" x14ac:dyDescent="0.3">
      <c r="A6" s="36"/>
      <c r="B6" s="37"/>
      <c r="C6" s="11"/>
    </row>
    <row r="7" spans="1:3" s="18" customFormat="1" ht="18" x14ac:dyDescent="0.3">
      <c r="A7" s="59" t="s">
        <v>184</v>
      </c>
      <c r="B7" s="59"/>
      <c r="C7" s="59"/>
    </row>
    <row r="8" spans="1:3" s="17" customFormat="1" x14ac:dyDescent="0.25">
      <c r="A8" s="1"/>
      <c r="B8" s="13"/>
      <c r="C8" s="2" t="s">
        <v>112</v>
      </c>
    </row>
    <row r="9" spans="1:3" s="51" customFormat="1" ht="26.4" x14ac:dyDescent="0.3">
      <c r="A9" s="48" t="s">
        <v>0</v>
      </c>
      <c r="B9" s="49" t="s">
        <v>105</v>
      </c>
      <c r="C9" s="50" t="s">
        <v>193</v>
      </c>
    </row>
    <row r="10" spans="1:3" s="39" customFormat="1" x14ac:dyDescent="0.25">
      <c r="A10" s="52" t="s">
        <v>1</v>
      </c>
      <c r="B10" s="53" t="s">
        <v>106</v>
      </c>
      <c r="C10" s="23">
        <f>C12+C31</f>
        <v>538263217.64705873</v>
      </c>
    </row>
    <row r="11" spans="1:3" s="39" customFormat="1" x14ac:dyDescent="0.25">
      <c r="A11" s="52"/>
      <c r="B11" s="53" t="s">
        <v>121</v>
      </c>
      <c r="C11" s="23">
        <f>C10-(C14/74*40)</f>
        <v>288323099.99999988</v>
      </c>
    </row>
    <row r="12" spans="1:3" s="39" customFormat="1" x14ac:dyDescent="0.25">
      <c r="A12" s="52"/>
      <c r="B12" s="53" t="s">
        <v>93</v>
      </c>
      <c r="C12" s="23">
        <f>C13+C16+C18+C23+C26+C29</f>
        <v>506589817.64705878</v>
      </c>
    </row>
    <row r="13" spans="1:3" s="39" customFormat="1" x14ac:dyDescent="0.25">
      <c r="A13" s="52" t="s">
        <v>2</v>
      </c>
      <c r="B13" s="53" t="s">
        <v>3</v>
      </c>
      <c r="C13" s="23">
        <f>C14</f>
        <v>462389217.64705878</v>
      </c>
    </row>
    <row r="14" spans="1:3" s="39" customFormat="1" ht="26.4" x14ac:dyDescent="0.25">
      <c r="A14" s="35" t="s">
        <v>4</v>
      </c>
      <c r="B14" s="53" t="s">
        <v>5</v>
      </c>
      <c r="C14" s="22">
        <f>212449100/34*74</f>
        <v>462389217.64705878</v>
      </c>
    </row>
    <row r="15" spans="1:3" s="39" customFormat="1" x14ac:dyDescent="0.25">
      <c r="A15" s="35"/>
      <c r="B15" s="53" t="s">
        <v>120</v>
      </c>
      <c r="C15" s="22">
        <f>C14/74*40</f>
        <v>249940117.64705881</v>
      </c>
    </row>
    <row r="16" spans="1:3" s="39" customFormat="1" ht="26.4" x14ac:dyDescent="0.25">
      <c r="A16" s="35" t="s">
        <v>52</v>
      </c>
      <c r="B16" s="53" t="s">
        <v>53</v>
      </c>
      <c r="C16" s="23">
        <f>C17</f>
        <v>5014700</v>
      </c>
    </row>
    <row r="17" spans="1:4" s="39" customFormat="1" ht="26.4" x14ac:dyDescent="0.25">
      <c r="A17" s="34" t="s">
        <v>55</v>
      </c>
      <c r="B17" s="54" t="s">
        <v>58</v>
      </c>
      <c r="C17" s="22">
        <v>5014700</v>
      </c>
    </row>
    <row r="18" spans="1:4" s="51" customFormat="1" ht="26.4" x14ac:dyDescent="0.3">
      <c r="A18" s="35" t="s">
        <v>6</v>
      </c>
      <c r="B18" s="53" t="s">
        <v>7</v>
      </c>
      <c r="C18" s="23">
        <f>C19+C20+C21+C22</f>
        <v>23897000</v>
      </c>
    </row>
    <row r="19" spans="1:4" s="39" customFormat="1" ht="26.4" x14ac:dyDescent="0.25">
      <c r="A19" s="35" t="s">
        <v>77</v>
      </c>
      <c r="B19" s="54" t="s">
        <v>59</v>
      </c>
      <c r="C19" s="22">
        <v>17026100</v>
      </c>
    </row>
    <row r="20" spans="1:4" s="39" customFormat="1" ht="26.4" x14ac:dyDescent="0.25">
      <c r="A20" s="35" t="s">
        <v>8</v>
      </c>
      <c r="B20" s="54" t="s">
        <v>9</v>
      </c>
      <c r="C20" s="22">
        <v>5670900</v>
      </c>
    </row>
    <row r="21" spans="1:4" s="39" customFormat="1" ht="26.4" x14ac:dyDescent="0.25">
      <c r="A21" s="35" t="s">
        <v>49</v>
      </c>
      <c r="B21" s="54" t="s">
        <v>50</v>
      </c>
      <c r="C21" s="22">
        <v>0</v>
      </c>
    </row>
    <row r="22" spans="1:4" s="39" customFormat="1" ht="26.4" x14ac:dyDescent="0.25">
      <c r="A22" s="53" t="s">
        <v>69</v>
      </c>
      <c r="B22" s="54" t="s">
        <v>54</v>
      </c>
      <c r="C22" s="22">
        <v>1200000</v>
      </c>
    </row>
    <row r="23" spans="1:4" s="51" customFormat="1" ht="26.4" x14ac:dyDescent="0.3">
      <c r="A23" s="35" t="s">
        <v>10</v>
      </c>
      <c r="B23" s="53" t="s">
        <v>11</v>
      </c>
      <c r="C23" s="23">
        <f>C24+C25</f>
        <v>13812700</v>
      </c>
    </row>
    <row r="24" spans="1:4" s="51" customFormat="1" x14ac:dyDescent="0.3">
      <c r="A24" s="34" t="s">
        <v>78</v>
      </c>
      <c r="B24" s="54" t="s">
        <v>60</v>
      </c>
      <c r="C24" s="22">
        <v>2944000</v>
      </c>
    </row>
    <row r="25" spans="1:4" s="51" customFormat="1" x14ac:dyDescent="0.3">
      <c r="A25" s="34" t="s">
        <v>79</v>
      </c>
      <c r="B25" s="53" t="s">
        <v>12</v>
      </c>
      <c r="C25" s="22">
        <v>10868700</v>
      </c>
    </row>
    <row r="26" spans="1:4" s="51" customFormat="1" ht="26.4" x14ac:dyDescent="0.3">
      <c r="A26" s="35" t="s">
        <v>13</v>
      </c>
      <c r="B26" s="53" t="s">
        <v>107</v>
      </c>
      <c r="C26" s="23">
        <f>C27+C28</f>
        <v>1476200</v>
      </c>
      <c r="D26" s="55"/>
    </row>
    <row r="27" spans="1:4" s="51" customFormat="1" ht="26.4" x14ac:dyDescent="0.3">
      <c r="A27" s="53" t="s">
        <v>14</v>
      </c>
      <c r="B27" s="54" t="s">
        <v>95</v>
      </c>
      <c r="C27" s="22">
        <v>1200000</v>
      </c>
    </row>
    <row r="28" spans="1:4" s="51" customFormat="1" ht="26.4" x14ac:dyDescent="0.3">
      <c r="A28" s="53" t="s">
        <v>15</v>
      </c>
      <c r="B28" s="54" t="s">
        <v>96</v>
      </c>
      <c r="C28" s="22">
        <v>276200</v>
      </c>
    </row>
    <row r="29" spans="1:4" s="39" customFormat="1" ht="26.4" x14ac:dyDescent="0.25">
      <c r="A29" s="34" t="s">
        <v>70</v>
      </c>
      <c r="B29" s="53" t="s">
        <v>16</v>
      </c>
      <c r="C29" s="23">
        <f>C30</f>
        <v>0</v>
      </c>
    </row>
    <row r="30" spans="1:4" s="39" customFormat="1" x14ac:dyDescent="0.25">
      <c r="A30" s="56" t="s">
        <v>80</v>
      </c>
      <c r="B30" s="54" t="s">
        <v>108</v>
      </c>
      <c r="C30" s="22">
        <v>0</v>
      </c>
    </row>
    <row r="31" spans="1:4" s="39" customFormat="1" x14ac:dyDescent="0.25">
      <c r="A31" s="56"/>
      <c r="B31" s="53" t="s">
        <v>94</v>
      </c>
      <c r="C31" s="22">
        <f>C32+C37+C39+C41+C45+C47+C60</f>
        <v>31673400</v>
      </c>
    </row>
    <row r="32" spans="1:4" s="39" customFormat="1" ht="26.4" x14ac:dyDescent="0.25">
      <c r="A32" s="34" t="s">
        <v>17</v>
      </c>
      <c r="B32" s="53" t="s">
        <v>18</v>
      </c>
      <c r="C32" s="23">
        <f>C33+C34+C35+C36</f>
        <v>26400200</v>
      </c>
    </row>
    <row r="33" spans="1:3" s="39" customFormat="1" ht="52.8" x14ac:dyDescent="0.25">
      <c r="A33" s="34" t="s">
        <v>81</v>
      </c>
      <c r="B33" s="54" t="s">
        <v>73</v>
      </c>
      <c r="C33" s="22">
        <v>0</v>
      </c>
    </row>
    <row r="34" spans="1:3" s="39" customFormat="1" ht="52.8" x14ac:dyDescent="0.25">
      <c r="A34" s="34" t="s">
        <v>82</v>
      </c>
      <c r="B34" s="54" t="s">
        <v>51</v>
      </c>
      <c r="C34" s="22">
        <v>20000200</v>
      </c>
    </row>
    <row r="35" spans="1:3" s="39" customFormat="1" x14ac:dyDescent="0.25">
      <c r="A35" s="34" t="s">
        <v>83</v>
      </c>
      <c r="B35" s="54" t="s">
        <v>74</v>
      </c>
      <c r="C35" s="22">
        <v>0</v>
      </c>
    </row>
    <row r="36" spans="1:3" s="39" customFormat="1" ht="52.8" x14ac:dyDescent="0.25">
      <c r="A36" s="34" t="s">
        <v>84</v>
      </c>
      <c r="B36" s="54" t="s">
        <v>97</v>
      </c>
      <c r="C36" s="22">
        <v>6400000</v>
      </c>
    </row>
    <row r="37" spans="1:3" s="39" customFormat="1" x14ac:dyDescent="0.25">
      <c r="A37" s="34" t="s">
        <v>19</v>
      </c>
      <c r="B37" s="53" t="s">
        <v>20</v>
      </c>
      <c r="C37" s="23">
        <f>C38</f>
        <v>196200</v>
      </c>
    </row>
    <row r="38" spans="1:3" s="39" customFormat="1" x14ac:dyDescent="0.25">
      <c r="A38" s="34" t="s">
        <v>21</v>
      </c>
      <c r="B38" s="53" t="s">
        <v>22</v>
      </c>
      <c r="C38" s="22">
        <v>196200</v>
      </c>
    </row>
    <row r="39" spans="1:3" s="39" customFormat="1" ht="26.4" x14ac:dyDescent="0.25">
      <c r="A39" s="34" t="s">
        <v>23</v>
      </c>
      <c r="B39" s="53" t="s">
        <v>61</v>
      </c>
      <c r="C39" s="23">
        <f>C40</f>
        <v>900000</v>
      </c>
    </row>
    <row r="40" spans="1:3" s="39" customFormat="1" x14ac:dyDescent="0.25">
      <c r="A40" s="34" t="s">
        <v>85</v>
      </c>
      <c r="B40" s="54" t="s">
        <v>110</v>
      </c>
      <c r="C40" s="22">
        <v>900000</v>
      </c>
    </row>
    <row r="41" spans="1:3" s="39" customFormat="1" x14ac:dyDescent="0.25">
      <c r="A41" s="34" t="s">
        <v>24</v>
      </c>
      <c r="B41" s="53" t="s">
        <v>25</v>
      </c>
      <c r="C41" s="23">
        <f>C42+C43+C44</f>
        <v>1176300</v>
      </c>
    </row>
    <row r="42" spans="1:3" s="57" customFormat="1" x14ac:dyDescent="0.3">
      <c r="A42" s="34" t="s">
        <v>26</v>
      </c>
      <c r="B42" s="54" t="s">
        <v>27</v>
      </c>
      <c r="C42" s="22">
        <v>150900</v>
      </c>
    </row>
    <row r="43" spans="1:3" s="39" customFormat="1" ht="52.8" x14ac:dyDescent="0.25">
      <c r="A43" s="34" t="s">
        <v>116</v>
      </c>
      <c r="B43" s="54" t="s">
        <v>98</v>
      </c>
      <c r="C43" s="22">
        <v>1025400</v>
      </c>
    </row>
    <row r="44" spans="1:3" s="39" customFormat="1" ht="26.4" x14ac:dyDescent="0.25">
      <c r="A44" s="34" t="s">
        <v>86</v>
      </c>
      <c r="B44" s="54" t="s">
        <v>99</v>
      </c>
      <c r="C44" s="22">
        <v>0</v>
      </c>
    </row>
    <row r="45" spans="1:3" s="39" customFormat="1" x14ac:dyDescent="0.25">
      <c r="A45" s="34" t="s">
        <v>28</v>
      </c>
      <c r="B45" s="53" t="s">
        <v>29</v>
      </c>
      <c r="C45" s="23">
        <f>C46</f>
        <v>700</v>
      </c>
    </row>
    <row r="46" spans="1:3" s="39" customFormat="1" ht="26.4" x14ac:dyDescent="0.25">
      <c r="A46" s="34" t="s">
        <v>87</v>
      </c>
      <c r="B46" s="54" t="s">
        <v>62</v>
      </c>
      <c r="C46" s="22">
        <v>700</v>
      </c>
    </row>
    <row r="47" spans="1:3" s="39" customFormat="1" x14ac:dyDescent="0.25">
      <c r="A47" s="34" t="s">
        <v>30</v>
      </c>
      <c r="B47" s="53" t="s">
        <v>118</v>
      </c>
      <c r="C47" s="23">
        <f>SUM(C48:C59)</f>
        <v>3000000</v>
      </c>
    </row>
    <row r="48" spans="1:3" s="39" customFormat="1" x14ac:dyDescent="0.25">
      <c r="A48" s="34" t="s">
        <v>88</v>
      </c>
      <c r="B48" s="54" t="s">
        <v>31</v>
      </c>
      <c r="C48" s="24">
        <v>60000</v>
      </c>
    </row>
    <row r="49" spans="1:3" s="39" customFormat="1" ht="43.5" customHeight="1" x14ac:dyDescent="0.25">
      <c r="A49" s="34" t="s">
        <v>33</v>
      </c>
      <c r="B49" s="54" t="s">
        <v>100</v>
      </c>
      <c r="C49" s="24">
        <v>13000</v>
      </c>
    </row>
    <row r="50" spans="1:3" s="39" customFormat="1" ht="40.5" customHeight="1" x14ac:dyDescent="0.25">
      <c r="A50" s="34" t="s">
        <v>34</v>
      </c>
      <c r="B50" s="54" t="s">
        <v>63</v>
      </c>
      <c r="C50" s="24">
        <v>95000</v>
      </c>
    </row>
    <row r="51" spans="1:3" s="39" customFormat="1" ht="26.4" x14ac:dyDescent="0.25">
      <c r="A51" s="56" t="s">
        <v>89</v>
      </c>
      <c r="B51" s="53" t="s">
        <v>101</v>
      </c>
      <c r="C51" s="24">
        <v>0</v>
      </c>
    </row>
    <row r="52" spans="1:3" s="39" customFormat="1" ht="26.4" x14ac:dyDescent="0.25">
      <c r="A52" s="56" t="s">
        <v>113</v>
      </c>
      <c r="B52" s="53" t="s">
        <v>114</v>
      </c>
      <c r="C52" s="24">
        <v>1205000</v>
      </c>
    </row>
    <row r="53" spans="1:3" s="39" customFormat="1" ht="66" x14ac:dyDescent="0.25">
      <c r="A53" s="34" t="s">
        <v>90</v>
      </c>
      <c r="B53" s="54" t="s">
        <v>64</v>
      </c>
      <c r="C53" s="24">
        <v>29000</v>
      </c>
    </row>
    <row r="54" spans="1:3" s="39" customFormat="1" ht="39.6" x14ac:dyDescent="0.25">
      <c r="A54" s="34" t="s">
        <v>35</v>
      </c>
      <c r="B54" s="54" t="s">
        <v>36</v>
      </c>
      <c r="C54" s="24">
        <v>334000</v>
      </c>
    </row>
    <row r="55" spans="1:3" s="39" customFormat="1" x14ac:dyDescent="0.25">
      <c r="A55" s="56" t="s">
        <v>75</v>
      </c>
      <c r="B55" s="53" t="s">
        <v>76</v>
      </c>
      <c r="C55" s="24">
        <v>0</v>
      </c>
    </row>
    <row r="56" spans="1:3" s="39" customFormat="1" ht="39.6" x14ac:dyDescent="0.25">
      <c r="A56" s="34" t="s">
        <v>91</v>
      </c>
      <c r="B56" s="54" t="s">
        <v>102</v>
      </c>
      <c r="C56" s="24">
        <v>0</v>
      </c>
    </row>
    <row r="57" spans="1:3" s="39" customFormat="1" ht="39.6" x14ac:dyDescent="0.25">
      <c r="A57" s="56" t="s">
        <v>117</v>
      </c>
      <c r="B57" s="54" t="s">
        <v>119</v>
      </c>
      <c r="C57" s="24">
        <v>242000</v>
      </c>
    </row>
    <row r="58" spans="1:3" s="39" customFormat="1" ht="39.6" x14ac:dyDescent="0.25">
      <c r="A58" s="56" t="s">
        <v>56</v>
      </c>
      <c r="B58" s="53" t="s">
        <v>57</v>
      </c>
      <c r="C58" s="24">
        <v>34000</v>
      </c>
    </row>
    <row r="59" spans="1:3" s="39" customFormat="1" ht="14.25" customHeight="1" x14ac:dyDescent="0.25">
      <c r="A59" s="34" t="s">
        <v>92</v>
      </c>
      <c r="B59" s="54" t="s">
        <v>32</v>
      </c>
      <c r="C59" s="24">
        <v>988000</v>
      </c>
    </row>
    <row r="60" spans="1:3" s="39" customFormat="1" x14ac:dyDescent="0.25">
      <c r="A60" s="34" t="s">
        <v>71</v>
      </c>
      <c r="B60" s="53" t="s">
        <v>37</v>
      </c>
      <c r="C60" s="23">
        <f>C61+C62</f>
        <v>0</v>
      </c>
    </row>
    <row r="61" spans="1:3" s="39" customFormat="1" x14ac:dyDescent="0.25">
      <c r="A61" s="34" t="s">
        <v>38</v>
      </c>
      <c r="B61" s="54" t="s">
        <v>39</v>
      </c>
      <c r="C61" s="22"/>
    </row>
    <row r="62" spans="1:3" s="39" customFormat="1" x14ac:dyDescent="0.25">
      <c r="A62" s="34" t="s">
        <v>40</v>
      </c>
      <c r="B62" s="54" t="s">
        <v>41</v>
      </c>
      <c r="C62" s="22">
        <v>0</v>
      </c>
    </row>
    <row r="63" spans="1:3" x14ac:dyDescent="0.25">
      <c r="A63" s="34" t="s">
        <v>42</v>
      </c>
      <c r="B63" s="35" t="s">
        <v>68</v>
      </c>
      <c r="C63" s="19">
        <f>C64+C123</f>
        <v>676786800</v>
      </c>
    </row>
    <row r="64" spans="1:3" ht="26.4" x14ac:dyDescent="0.25">
      <c r="A64" s="4" t="s">
        <v>103</v>
      </c>
      <c r="B64" s="26" t="s">
        <v>104</v>
      </c>
      <c r="C64" s="23">
        <f>C65+C67+C91+C117</f>
        <v>675633100</v>
      </c>
    </row>
    <row r="65" spans="1:3" x14ac:dyDescent="0.25">
      <c r="A65" s="4" t="s">
        <v>122</v>
      </c>
      <c r="B65" s="26" t="s">
        <v>123</v>
      </c>
      <c r="C65" s="23">
        <f>C66</f>
        <v>73546000</v>
      </c>
    </row>
    <row r="66" spans="1:3" ht="118.8" x14ac:dyDescent="0.25">
      <c r="A66" s="10" t="s">
        <v>124</v>
      </c>
      <c r="B66" s="27" t="s">
        <v>167</v>
      </c>
      <c r="C66" s="12">
        <v>73546000</v>
      </c>
    </row>
    <row r="67" spans="1:3" ht="26.4" x14ac:dyDescent="0.25">
      <c r="A67" s="10" t="s">
        <v>125</v>
      </c>
      <c r="B67" s="27" t="s">
        <v>111</v>
      </c>
      <c r="C67" s="12">
        <f>C68+C87</f>
        <v>110340200</v>
      </c>
    </row>
    <row r="68" spans="1:3" x14ac:dyDescent="0.25">
      <c r="A68" s="4"/>
      <c r="B68" s="28" t="s">
        <v>44</v>
      </c>
      <c r="C68" s="12">
        <f>C74+C75+C76+C77+C78+C70+C79+C80+C81+C82+C83+C84+C85+C86+C73+C72+C71</f>
        <v>107182400</v>
      </c>
    </row>
    <row r="69" spans="1:3" x14ac:dyDescent="0.25">
      <c r="A69" s="4"/>
      <c r="B69" s="29" t="s">
        <v>43</v>
      </c>
      <c r="C69" s="12"/>
    </row>
    <row r="70" spans="1:3" ht="77.25" customHeight="1" x14ac:dyDescent="0.25">
      <c r="A70" s="40" t="s">
        <v>126</v>
      </c>
      <c r="B70" s="41" t="s">
        <v>141</v>
      </c>
      <c r="C70" s="12">
        <v>10409400</v>
      </c>
    </row>
    <row r="71" spans="1:3" ht="92.4" x14ac:dyDescent="0.25">
      <c r="A71" s="9" t="s">
        <v>127</v>
      </c>
      <c r="B71" s="42" t="s">
        <v>191</v>
      </c>
      <c r="C71" s="12">
        <v>4492200</v>
      </c>
    </row>
    <row r="72" spans="1:3" ht="66" x14ac:dyDescent="0.25">
      <c r="A72" s="9" t="s">
        <v>128</v>
      </c>
      <c r="B72" s="43" t="s">
        <v>152</v>
      </c>
      <c r="C72" s="12">
        <v>28400</v>
      </c>
    </row>
    <row r="73" spans="1:3" ht="92.4" x14ac:dyDescent="0.25">
      <c r="A73" s="9" t="s">
        <v>190</v>
      </c>
      <c r="B73" s="42" t="s">
        <v>164</v>
      </c>
      <c r="C73" s="12">
        <v>5707600</v>
      </c>
    </row>
    <row r="74" spans="1:3" ht="105.75" customHeight="1" x14ac:dyDescent="0.25">
      <c r="A74" s="47" t="s">
        <v>189</v>
      </c>
      <c r="B74" s="26" t="s">
        <v>144</v>
      </c>
      <c r="C74" s="12">
        <v>12202600</v>
      </c>
    </row>
    <row r="75" spans="1:3" ht="105.6" x14ac:dyDescent="0.25">
      <c r="A75" s="47" t="s">
        <v>189</v>
      </c>
      <c r="B75" s="26" t="s">
        <v>154</v>
      </c>
      <c r="C75" s="12">
        <v>17531600</v>
      </c>
    </row>
    <row r="76" spans="1:3" ht="105.75" customHeight="1" x14ac:dyDescent="0.25">
      <c r="A76" s="47" t="s">
        <v>189</v>
      </c>
      <c r="B76" s="26" t="s">
        <v>163</v>
      </c>
      <c r="C76" s="12">
        <v>27498500</v>
      </c>
    </row>
    <row r="77" spans="1:3" ht="90.75" customHeight="1" x14ac:dyDescent="0.25">
      <c r="A77" s="5" t="s">
        <v>187</v>
      </c>
      <c r="B77" s="44" t="s">
        <v>165</v>
      </c>
      <c r="C77" s="12">
        <v>3849500</v>
      </c>
    </row>
    <row r="78" spans="1:3" ht="158.4" x14ac:dyDescent="0.25">
      <c r="A78" s="47" t="s">
        <v>189</v>
      </c>
      <c r="B78" s="44" t="s">
        <v>170</v>
      </c>
      <c r="C78" s="12">
        <v>106600</v>
      </c>
    </row>
    <row r="79" spans="1:3" ht="79.2" x14ac:dyDescent="0.25">
      <c r="A79" s="9" t="s">
        <v>186</v>
      </c>
      <c r="B79" s="42" t="s">
        <v>142</v>
      </c>
      <c r="C79" s="12">
        <v>10919000</v>
      </c>
    </row>
    <row r="80" spans="1:3" ht="79.2" x14ac:dyDescent="0.25">
      <c r="A80" s="9" t="s">
        <v>186</v>
      </c>
      <c r="B80" s="42" t="s">
        <v>145</v>
      </c>
      <c r="C80" s="12">
        <v>1983200</v>
      </c>
    </row>
    <row r="81" spans="1:3" ht="103.5" customHeight="1" x14ac:dyDescent="0.25">
      <c r="A81" s="9" t="s">
        <v>186</v>
      </c>
      <c r="B81" s="42" t="s">
        <v>172</v>
      </c>
      <c r="C81" s="12">
        <v>60900</v>
      </c>
    </row>
    <row r="82" spans="1:3" ht="142.5" customHeight="1" x14ac:dyDescent="0.25">
      <c r="A82" s="9" t="s">
        <v>186</v>
      </c>
      <c r="B82" s="42" t="s">
        <v>173</v>
      </c>
      <c r="C82" s="12">
        <v>200000</v>
      </c>
    </row>
    <row r="83" spans="1:3" ht="79.2" x14ac:dyDescent="0.25">
      <c r="A83" s="9" t="s">
        <v>186</v>
      </c>
      <c r="B83" s="43" t="s">
        <v>150</v>
      </c>
      <c r="C83" s="12">
        <f>309400</f>
        <v>309400</v>
      </c>
    </row>
    <row r="84" spans="1:3" ht="81.75" customHeight="1" x14ac:dyDescent="0.25">
      <c r="A84" s="9" t="s">
        <v>186</v>
      </c>
      <c r="B84" s="43" t="s">
        <v>151</v>
      </c>
      <c r="C84" s="12">
        <v>122000</v>
      </c>
    </row>
    <row r="85" spans="1:3" ht="92.4" x14ac:dyDescent="0.25">
      <c r="A85" s="9" t="s">
        <v>186</v>
      </c>
      <c r="B85" s="42" t="s">
        <v>174</v>
      </c>
      <c r="C85" s="12">
        <v>11474500</v>
      </c>
    </row>
    <row r="86" spans="1:3" ht="132" x14ac:dyDescent="0.25">
      <c r="A86" s="9" t="s">
        <v>186</v>
      </c>
      <c r="B86" s="42" t="s">
        <v>155</v>
      </c>
      <c r="C86" s="12">
        <v>287000</v>
      </c>
    </row>
    <row r="87" spans="1:3" x14ac:dyDescent="0.25">
      <c r="A87" s="4"/>
      <c r="B87" s="28" t="s">
        <v>45</v>
      </c>
      <c r="C87" s="12">
        <f>C90+C88+C89</f>
        <v>3157800</v>
      </c>
    </row>
    <row r="88" spans="1:3" ht="92.4" x14ac:dyDescent="0.25">
      <c r="A88" s="9" t="s">
        <v>127</v>
      </c>
      <c r="B88" s="42" t="s">
        <v>191</v>
      </c>
      <c r="C88" s="12">
        <v>706100</v>
      </c>
    </row>
    <row r="89" spans="1:3" ht="66" x14ac:dyDescent="0.25">
      <c r="A89" s="9" t="s">
        <v>128</v>
      </c>
      <c r="B89" s="42" t="s">
        <v>153</v>
      </c>
      <c r="C89" s="12">
        <v>5600</v>
      </c>
    </row>
    <row r="90" spans="1:3" ht="92.4" x14ac:dyDescent="0.25">
      <c r="A90" s="4" t="s">
        <v>190</v>
      </c>
      <c r="B90" s="42" t="s">
        <v>164</v>
      </c>
      <c r="C90" s="12">
        <v>2446100</v>
      </c>
    </row>
    <row r="91" spans="1:3" x14ac:dyDescent="0.25">
      <c r="A91" s="4" t="s">
        <v>129</v>
      </c>
      <c r="B91" s="30" t="s">
        <v>130</v>
      </c>
      <c r="C91" s="12">
        <f>C92+C112</f>
        <v>489006700</v>
      </c>
    </row>
    <row r="92" spans="1:3" ht="13.8" x14ac:dyDescent="0.25">
      <c r="A92" s="38"/>
      <c r="B92" s="31" t="s">
        <v>44</v>
      </c>
      <c r="C92" s="45">
        <f>C109+C94+C95+C111+C96+C97+C98+C99+C100+C101+C102+C103+C104+C105+C106+C110+C107+C108</f>
        <v>484257100</v>
      </c>
    </row>
    <row r="93" spans="1:3" x14ac:dyDescent="0.25">
      <c r="A93" s="4"/>
      <c r="B93" s="29" t="s">
        <v>43</v>
      </c>
      <c r="C93" s="19"/>
    </row>
    <row r="94" spans="1:3" ht="105.6" x14ac:dyDescent="0.25">
      <c r="A94" s="4" t="s">
        <v>131</v>
      </c>
      <c r="B94" s="46" t="s">
        <v>147</v>
      </c>
      <c r="C94" s="12">
        <v>420179800</v>
      </c>
    </row>
    <row r="95" spans="1:3" ht="118.8" x14ac:dyDescent="0.25">
      <c r="A95" s="4" t="s">
        <v>131</v>
      </c>
      <c r="B95" s="46" t="s">
        <v>143</v>
      </c>
      <c r="C95" s="12">
        <v>17418000</v>
      </c>
    </row>
    <row r="96" spans="1:3" ht="105.6" x14ac:dyDescent="0.25">
      <c r="A96" s="4" t="s">
        <v>131</v>
      </c>
      <c r="B96" s="43" t="s">
        <v>181</v>
      </c>
      <c r="C96" s="12">
        <v>3300000</v>
      </c>
    </row>
    <row r="97" spans="1:4" s="6" customFormat="1" ht="135" customHeight="1" x14ac:dyDescent="0.25">
      <c r="A97" s="4" t="s">
        <v>131</v>
      </c>
      <c r="B97" s="43" t="s">
        <v>176</v>
      </c>
      <c r="C97" s="12">
        <v>255000</v>
      </c>
    </row>
    <row r="98" spans="1:4" ht="105.75" customHeight="1" x14ac:dyDescent="0.25">
      <c r="A98" s="9" t="s">
        <v>131</v>
      </c>
      <c r="B98" s="43" t="s">
        <v>162</v>
      </c>
      <c r="C98" s="12">
        <v>1307900</v>
      </c>
    </row>
    <row r="99" spans="1:4" ht="207" customHeight="1" x14ac:dyDescent="0.25">
      <c r="A99" s="9" t="s">
        <v>131</v>
      </c>
      <c r="B99" s="43" t="s">
        <v>171</v>
      </c>
      <c r="C99" s="12">
        <v>745300</v>
      </c>
    </row>
    <row r="100" spans="1:4" ht="92.4" x14ac:dyDescent="0.25">
      <c r="A100" s="9" t="s">
        <v>131</v>
      </c>
      <c r="B100" s="43" t="s">
        <v>168</v>
      </c>
      <c r="C100" s="12">
        <v>239800</v>
      </c>
    </row>
    <row r="101" spans="1:4" ht="66" x14ac:dyDescent="0.25">
      <c r="A101" s="9" t="s">
        <v>131</v>
      </c>
      <c r="B101" s="43" t="s">
        <v>158</v>
      </c>
      <c r="C101" s="12">
        <v>6114600</v>
      </c>
    </row>
    <row r="102" spans="1:4" ht="105.6" x14ac:dyDescent="0.25">
      <c r="A102" s="4" t="s">
        <v>131</v>
      </c>
      <c r="B102" s="43" t="s">
        <v>156</v>
      </c>
      <c r="C102" s="12">
        <v>10802200</v>
      </c>
    </row>
    <row r="103" spans="1:4" ht="92.25" customHeight="1" x14ac:dyDescent="0.25">
      <c r="A103" s="9" t="s">
        <v>131</v>
      </c>
      <c r="B103" s="43" t="s">
        <v>157</v>
      </c>
      <c r="C103" s="12">
        <v>108100</v>
      </c>
    </row>
    <row r="104" spans="1:4" ht="79.2" x14ac:dyDescent="0.25">
      <c r="A104" s="4" t="s">
        <v>131</v>
      </c>
      <c r="B104" s="43" t="s">
        <v>146</v>
      </c>
      <c r="C104" s="12">
        <v>3137100</v>
      </c>
    </row>
    <row r="105" spans="1:4" ht="196.5" customHeight="1" x14ac:dyDescent="0.25">
      <c r="A105" s="4" t="s">
        <v>131</v>
      </c>
      <c r="B105" s="43" t="s">
        <v>166</v>
      </c>
      <c r="C105" s="12">
        <v>3500</v>
      </c>
    </row>
    <row r="106" spans="1:4" ht="79.2" x14ac:dyDescent="0.25">
      <c r="A106" s="4" t="s">
        <v>131</v>
      </c>
      <c r="B106" s="43" t="s">
        <v>177</v>
      </c>
      <c r="C106" s="12">
        <v>3234400</v>
      </c>
    </row>
    <row r="107" spans="1:4" ht="92.4" x14ac:dyDescent="0.25">
      <c r="A107" s="4" t="s">
        <v>131</v>
      </c>
      <c r="B107" s="43" t="s">
        <v>180</v>
      </c>
      <c r="C107" s="12">
        <v>66700</v>
      </c>
    </row>
    <row r="108" spans="1:4" ht="79.2" x14ac:dyDescent="0.25">
      <c r="A108" s="4" t="s">
        <v>131</v>
      </c>
      <c r="B108" s="43" t="s">
        <v>175</v>
      </c>
      <c r="C108" s="12">
        <v>451800</v>
      </c>
    </row>
    <row r="109" spans="1:4" ht="105.6" x14ac:dyDescent="0.25">
      <c r="A109" s="5" t="s">
        <v>188</v>
      </c>
      <c r="B109" s="26" t="s">
        <v>149</v>
      </c>
      <c r="C109" s="19">
        <v>13281000</v>
      </c>
    </row>
    <row r="110" spans="1:4" ht="78" customHeight="1" x14ac:dyDescent="0.25">
      <c r="A110" s="4" t="s">
        <v>133</v>
      </c>
      <c r="B110" s="43" t="s">
        <v>185</v>
      </c>
      <c r="C110" s="12">
        <v>3186900</v>
      </c>
      <c r="D110" s="39"/>
    </row>
    <row r="111" spans="1:4" ht="140.25" customHeight="1" x14ac:dyDescent="0.25">
      <c r="A111" s="4" t="s">
        <v>132</v>
      </c>
      <c r="B111" s="43" t="s">
        <v>179</v>
      </c>
      <c r="C111" s="12">
        <v>425000</v>
      </c>
    </row>
    <row r="112" spans="1:4" x14ac:dyDescent="0.25">
      <c r="A112" s="9"/>
      <c r="B112" s="31" t="s">
        <v>45</v>
      </c>
      <c r="C112" s="12">
        <f>C116+C114+C115</f>
        <v>4749600</v>
      </c>
    </row>
    <row r="113" spans="1:3" x14ac:dyDescent="0.25">
      <c r="A113" s="9"/>
      <c r="B113" s="29" t="s">
        <v>43</v>
      </c>
      <c r="C113" s="12"/>
    </row>
    <row r="114" spans="1:3" ht="52.8" x14ac:dyDescent="0.25">
      <c r="A114" s="9" t="s">
        <v>134</v>
      </c>
      <c r="B114" s="43" t="s">
        <v>109</v>
      </c>
      <c r="C114" s="45">
        <v>1604400</v>
      </c>
    </row>
    <row r="115" spans="1:3" ht="132" x14ac:dyDescent="0.25">
      <c r="A115" s="9" t="s">
        <v>135</v>
      </c>
      <c r="B115" s="43" t="s">
        <v>169</v>
      </c>
      <c r="C115" s="19">
        <v>21300</v>
      </c>
    </row>
    <row r="116" spans="1:3" ht="141" customHeight="1" x14ac:dyDescent="0.25">
      <c r="A116" s="4" t="s">
        <v>132</v>
      </c>
      <c r="B116" s="43" t="s">
        <v>178</v>
      </c>
      <c r="C116" s="12">
        <v>3123900</v>
      </c>
    </row>
    <row r="117" spans="1:3" x14ac:dyDescent="0.25">
      <c r="A117" s="10" t="s">
        <v>136</v>
      </c>
      <c r="B117" s="32" t="s">
        <v>67</v>
      </c>
      <c r="C117" s="12">
        <f>C118</f>
        <v>2740200</v>
      </c>
    </row>
    <row r="118" spans="1:3" x14ac:dyDescent="0.25">
      <c r="A118" s="25"/>
      <c r="B118" s="28" t="s">
        <v>44</v>
      </c>
      <c r="C118" s="12">
        <f>C119+C120+C121+C122</f>
        <v>2740200</v>
      </c>
    </row>
    <row r="119" spans="1:3" ht="66" x14ac:dyDescent="0.25">
      <c r="A119" s="9" t="s">
        <v>137</v>
      </c>
      <c r="B119" s="27" t="s">
        <v>159</v>
      </c>
      <c r="C119" s="12">
        <v>2373200</v>
      </c>
    </row>
    <row r="120" spans="1:3" ht="78" customHeight="1" x14ac:dyDescent="0.25">
      <c r="A120" s="9" t="s">
        <v>137</v>
      </c>
      <c r="B120" s="27" t="s">
        <v>160</v>
      </c>
      <c r="C120" s="12">
        <v>145400</v>
      </c>
    </row>
    <row r="121" spans="1:3" ht="78" customHeight="1" x14ac:dyDescent="0.25">
      <c r="A121" s="9" t="s">
        <v>137</v>
      </c>
      <c r="B121" s="27" t="s">
        <v>161</v>
      </c>
      <c r="C121" s="12">
        <v>159100</v>
      </c>
    </row>
    <row r="122" spans="1:3" ht="153.75" customHeight="1" x14ac:dyDescent="0.25">
      <c r="A122" s="9" t="s">
        <v>137</v>
      </c>
      <c r="B122" s="27" t="s">
        <v>148</v>
      </c>
      <c r="C122" s="19">
        <v>62500</v>
      </c>
    </row>
    <row r="123" spans="1:3" x14ac:dyDescent="0.25">
      <c r="A123" s="4" t="s">
        <v>72</v>
      </c>
      <c r="B123" s="32" t="s">
        <v>46</v>
      </c>
      <c r="C123" s="45">
        <f>C124+C125+C126</f>
        <v>1153700</v>
      </c>
    </row>
    <row r="124" spans="1:3" x14ac:dyDescent="0.25">
      <c r="A124" s="4" t="s">
        <v>48</v>
      </c>
      <c r="B124" s="32" t="s">
        <v>138</v>
      </c>
      <c r="C124" s="12">
        <v>1153700</v>
      </c>
    </row>
    <row r="125" spans="1:3" ht="51.75" customHeight="1" x14ac:dyDescent="0.25">
      <c r="A125" s="4" t="s">
        <v>139</v>
      </c>
      <c r="B125" s="32" t="s">
        <v>140</v>
      </c>
      <c r="C125" s="12"/>
    </row>
    <row r="126" spans="1:3" ht="26.4" x14ac:dyDescent="0.25">
      <c r="A126" s="4" t="s">
        <v>65</v>
      </c>
      <c r="B126" s="33" t="s">
        <v>66</v>
      </c>
      <c r="C126" s="12"/>
    </row>
    <row r="127" spans="1:3" x14ac:dyDescent="0.25">
      <c r="A127" s="20"/>
      <c r="B127" s="9" t="s">
        <v>47</v>
      </c>
      <c r="C127" s="19">
        <f>C126+C125+C63+C10</f>
        <v>1215050017.6470587</v>
      </c>
    </row>
    <row r="129" spans="2:3" x14ac:dyDescent="0.25">
      <c r="C129" s="15"/>
    </row>
    <row r="130" spans="2:3" x14ac:dyDescent="0.25">
      <c r="C130" s="16"/>
    </row>
    <row r="131" spans="2:3" x14ac:dyDescent="0.25">
      <c r="C131" s="15"/>
    </row>
    <row r="132" spans="2:3" x14ac:dyDescent="0.25">
      <c r="C132" s="21"/>
    </row>
    <row r="133" spans="2:3" x14ac:dyDescent="0.25">
      <c r="B133" s="3"/>
      <c r="C133" s="8"/>
    </row>
    <row r="134" spans="2:3" x14ac:dyDescent="0.25">
      <c r="B134" s="3"/>
    </row>
    <row r="135" spans="2:3" x14ac:dyDescent="0.25">
      <c r="B135" s="3"/>
    </row>
    <row r="136" spans="2:3" x14ac:dyDescent="0.25">
      <c r="B136" s="3"/>
    </row>
    <row r="137" spans="2:3" x14ac:dyDescent="0.25">
      <c r="B137" s="3"/>
    </row>
    <row r="138" spans="2:3" x14ac:dyDescent="0.25">
      <c r="B138" s="3"/>
    </row>
    <row r="139" spans="2:3" x14ac:dyDescent="0.25">
      <c r="B139" s="3"/>
    </row>
    <row r="140" spans="2:3" x14ac:dyDescent="0.25">
      <c r="B140" s="3"/>
    </row>
    <row r="141" spans="2:3" x14ac:dyDescent="0.25">
      <c r="B141" s="3"/>
    </row>
    <row r="143" spans="2:3" x14ac:dyDescent="0.25">
      <c r="B143" s="3"/>
    </row>
    <row r="144" spans="2:3" x14ac:dyDescent="0.25">
      <c r="B144" s="3"/>
    </row>
    <row r="145" spans="2:3" x14ac:dyDescent="0.25">
      <c r="B145" s="3"/>
      <c r="C145" s="3"/>
    </row>
    <row r="146" spans="2:3" x14ac:dyDescent="0.25">
      <c r="B146" s="3"/>
      <c r="C146" s="3"/>
    </row>
    <row r="147" spans="2:3" x14ac:dyDescent="0.25">
      <c r="B147" s="3"/>
      <c r="C147" s="3"/>
    </row>
  </sheetData>
  <mergeCells count="1">
    <mergeCell ref="A7:C7"/>
  </mergeCells>
  <pageMargins left="1.3779527559055118" right="0.78740157480314965" top="0.39370078740157483" bottom="0.78740157480314965"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3</vt:lpstr>
      <vt:lpstr>'Приложение 3'!Заголовки_для_печати</vt:lpstr>
      <vt:lpstr>'Приложение 3'!Область_печати</vt:lpstr>
    </vt:vector>
  </TitlesOfParts>
  <Company>Комитет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Цуглевич Ольга Сергеевна</cp:lastModifiedBy>
  <cp:lastPrinted>2017-12-26T09:49:22Z</cp:lastPrinted>
  <dcterms:created xsi:type="dcterms:W3CDTF">2009-01-12T03:44:46Z</dcterms:created>
  <dcterms:modified xsi:type="dcterms:W3CDTF">2017-12-26T09:49:44Z</dcterms:modified>
</cp:coreProperties>
</file>