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34" i="1" l="1"/>
  <c r="J99" i="1"/>
  <c r="K99" i="1"/>
  <c r="L99" i="1"/>
  <c r="I99" i="1"/>
  <c r="F102" i="1"/>
  <c r="F103" i="1"/>
  <c r="F104" i="1"/>
  <c r="F105" i="1"/>
  <c r="F106" i="1"/>
  <c r="F107" i="1"/>
  <c r="F108" i="1"/>
  <c r="F59" i="1"/>
  <c r="F60" i="1"/>
  <c r="F61" i="1"/>
  <c r="F58" i="1"/>
  <c r="F63" i="1"/>
  <c r="F64" i="1"/>
  <c r="F62" i="1"/>
  <c r="J57" i="1"/>
  <c r="J56" i="1" s="1"/>
  <c r="K57" i="1"/>
  <c r="K56" i="1" s="1"/>
  <c r="L57" i="1"/>
  <c r="L56" i="1" s="1"/>
  <c r="I57" i="1"/>
  <c r="I50" i="1"/>
  <c r="J50" i="1"/>
  <c r="K50" i="1"/>
  <c r="L50" i="1"/>
  <c r="J36" i="1"/>
  <c r="K36" i="1"/>
  <c r="L36" i="1"/>
  <c r="I36" i="1"/>
  <c r="F46" i="1"/>
  <c r="F47" i="1"/>
  <c r="F48" i="1"/>
  <c r="F49" i="1"/>
  <c r="J29" i="1"/>
  <c r="K29" i="1"/>
  <c r="L29" i="1"/>
  <c r="I29" i="1"/>
  <c r="F57" i="1" l="1"/>
  <c r="I56" i="1"/>
  <c r="G56" i="1"/>
  <c r="H56" i="1"/>
  <c r="F100" i="1"/>
  <c r="F101" i="1"/>
  <c r="J66" i="1"/>
  <c r="H99" i="1"/>
  <c r="G99" i="1"/>
  <c r="H65" i="1"/>
  <c r="F98" i="1"/>
  <c r="F97" i="1"/>
  <c r="I88" i="1"/>
  <c r="J88" i="1"/>
  <c r="F88" i="1" s="1"/>
  <c r="K88" i="1"/>
  <c r="L88" i="1"/>
  <c r="F89" i="1"/>
  <c r="F91" i="1"/>
  <c r="F93" i="1"/>
  <c r="F95" i="1"/>
  <c r="I77" i="1"/>
  <c r="I65" i="1" s="1"/>
  <c r="J77" i="1"/>
  <c r="K77" i="1"/>
  <c r="K65" i="1" s="1"/>
  <c r="L77" i="1"/>
  <c r="L65" i="1" s="1"/>
  <c r="G77" i="1"/>
  <c r="G65" i="1" s="1"/>
  <c r="F80" i="1"/>
  <c r="F82" i="1"/>
  <c r="F84" i="1"/>
  <c r="F86" i="1"/>
  <c r="F78" i="1"/>
  <c r="F71" i="1"/>
  <c r="F73" i="1"/>
  <c r="F75" i="1"/>
  <c r="F67" i="1"/>
  <c r="H50" i="1"/>
  <c r="G50" i="1"/>
  <c r="F51" i="1"/>
  <c r="F52" i="1"/>
  <c r="F53" i="1"/>
  <c r="F54" i="1"/>
  <c r="H36" i="1"/>
  <c r="H35" i="1" s="1"/>
  <c r="I35" i="1"/>
  <c r="J35" i="1"/>
  <c r="K35" i="1"/>
  <c r="L35" i="1"/>
  <c r="G36" i="1"/>
  <c r="G35" i="1" s="1"/>
  <c r="F37" i="1"/>
  <c r="F38" i="1"/>
  <c r="F39" i="1"/>
  <c r="F40" i="1"/>
  <c r="F41" i="1"/>
  <c r="F42" i="1"/>
  <c r="F43" i="1"/>
  <c r="F44" i="1"/>
  <c r="F45" i="1"/>
  <c r="F29" i="1"/>
  <c r="F31" i="1"/>
  <c r="F32" i="1"/>
  <c r="F33" i="1"/>
  <c r="F30" i="1"/>
  <c r="H18" i="1"/>
  <c r="I18" i="1"/>
  <c r="J18" i="1"/>
  <c r="K18" i="1"/>
  <c r="L18" i="1"/>
  <c r="G18" i="1"/>
  <c r="H23" i="1"/>
  <c r="I23" i="1"/>
  <c r="J23" i="1"/>
  <c r="K23" i="1"/>
  <c r="L23" i="1"/>
  <c r="G23" i="1"/>
  <c r="F24" i="1"/>
  <c r="F25" i="1"/>
  <c r="F26" i="1"/>
  <c r="F27" i="1"/>
  <c r="F19" i="1"/>
  <c r="F20" i="1"/>
  <c r="F21" i="1"/>
  <c r="F22" i="1"/>
  <c r="F18" i="1"/>
  <c r="H13" i="1"/>
  <c r="H12" i="1" s="1"/>
  <c r="I13" i="1"/>
  <c r="J13" i="1"/>
  <c r="J12" i="1" s="1"/>
  <c r="K13" i="1"/>
  <c r="K12" i="1" s="1"/>
  <c r="L13" i="1"/>
  <c r="L12" i="1" s="1"/>
  <c r="G13" i="1"/>
  <c r="G12" i="1" s="1"/>
  <c r="F17" i="1"/>
  <c r="F16" i="1"/>
  <c r="D36" i="1"/>
  <c r="K109" i="1" l="1"/>
  <c r="L109" i="1"/>
  <c r="G109" i="1"/>
  <c r="H109" i="1"/>
  <c r="F99" i="1"/>
  <c r="F56" i="1"/>
  <c r="F35" i="1"/>
  <c r="F36" i="1"/>
  <c r="F50" i="1"/>
  <c r="F66" i="1"/>
  <c r="F13" i="1"/>
  <c r="F23" i="1"/>
  <c r="J65" i="1"/>
  <c r="J109" i="1" s="1"/>
  <c r="I12" i="1"/>
  <c r="I109" i="1" s="1"/>
  <c r="F77" i="1"/>
  <c r="F109" i="1" l="1"/>
  <c r="F12" i="1"/>
  <c r="F65" i="1"/>
</calcChain>
</file>

<file path=xl/sharedStrings.xml><?xml version="1.0" encoding="utf-8"?>
<sst xmlns="http://schemas.openxmlformats.org/spreadsheetml/2006/main" count="300" uniqueCount="201">
  <si>
    <t>№ п/п</t>
  </si>
  <si>
    <t>Строительство объекта "Лыжная база в г. Покачи"</t>
  </si>
  <si>
    <t>Мазутно-насосная станция городской котельной г. Покачи  (в т.ч. ПИР)</t>
  </si>
  <si>
    <t>Строительство автодороги 3 микрорайона (вдоль д/с "Югорка" и дома №13 по ул. Ленина) (в том числе ПИР)</t>
  </si>
  <si>
    <t>Строительство парковой зоны по ул. Таежная, д. 2 (в том числе ПИР)</t>
  </si>
  <si>
    <t xml:space="preserve">Ремонт подъездной дороги  к городу Покачи </t>
  </si>
  <si>
    <t>Строительство газопровода ЦППН
Покачевского месторождения - котельная г.Покачи</t>
  </si>
  <si>
    <t>Ремонт дороги по ул. Промышленная</t>
  </si>
  <si>
    <t>Период</t>
  </si>
  <si>
    <t>2017-2020, тыс.руб.</t>
  </si>
  <si>
    <t>ВСЕГО</t>
  </si>
  <si>
    <t>2018 г.
 тыс. руб.</t>
  </si>
  <si>
    <t>2019 г. 
тыс. руб.</t>
  </si>
  <si>
    <t>2020 г. 
тыс.руб.</t>
  </si>
  <si>
    <t>2017 г. тыс.руб.</t>
  </si>
  <si>
    <t>1.1.</t>
  </si>
  <si>
    <t>1.2.</t>
  </si>
  <si>
    <t>1.3.</t>
  </si>
  <si>
    <t>1.4.</t>
  </si>
  <si>
    <t>Проект планировки территории совмещенный с проектом межевания</t>
  </si>
  <si>
    <t>Межевание земельного участка</t>
  </si>
  <si>
    <t>Проектно-изыскательские работы (ПИР)</t>
  </si>
  <si>
    <t>Строительно-монтажные работы (СМР)</t>
  </si>
  <si>
    <t>планы</t>
  </si>
  <si>
    <t xml:space="preserve">Строительство автодороги во 4-ом микрорайоне (по ул. Комсомольская д. 12,) ул. Югорская, ул. Мира) </t>
  </si>
  <si>
    <t>2016 г.,    тыс. руб.</t>
  </si>
  <si>
    <t>факт</t>
  </si>
  <si>
    <t>асфальтирование автодороги, устройство тротуара</t>
  </si>
  <si>
    <t>Ремонт улицы Прохладная</t>
  </si>
  <si>
    <t>Ремонт улицы Кедровая</t>
  </si>
  <si>
    <t>Ремонт улицы Виноградная</t>
  </si>
  <si>
    <t>Ремонт улицы Песчаная</t>
  </si>
  <si>
    <t>Ремонт улицы Тихая</t>
  </si>
  <si>
    <t>Ремонт улицы Молодежная</t>
  </si>
  <si>
    <t>Ремонт улицы Весенняя</t>
  </si>
  <si>
    <t>Ремонт улицы Северная</t>
  </si>
  <si>
    <t>Ремонт улицы Сосновая</t>
  </si>
  <si>
    <t>Ремонт автодорог 2 микрорайона (коттеджная застройка)</t>
  </si>
  <si>
    <t>Ремонт автодорог 7 микрорайона (коттеджная застройка)</t>
  </si>
  <si>
    <t>Капитальный ремонт сети ТВС в здании МБОУ "СОШ № 2" (в т.ч. ПИР)</t>
  </si>
  <si>
    <t>Ремонт крыльца, пандуса, отмостки, наружной отделки городской библиотеки</t>
  </si>
  <si>
    <t>выполнен</t>
  </si>
  <si>
    <t>выполнено</t>
  </si>
  <si>
    <t>7  000</t>
  </si>
  <si>
    <t>Строительство автодороги в 8 микрорайоне(коттеджная застройка)</t>
  </si>
  <si>
    <t>Ремонт автодорог 4 микрорайона (коттеджная застройка)</t>
  </si>
  <si>
    <t>Ремонт улицы Мира</t>
  </si>
  <si>
    <t>Ремонт здания администрации(кровля,полы, кабинеты)</t>
  </si>
  <si>
    <t>ТЕКУЩИЙ РЕМОНТ</t>
  </si>
  <si>
    <t>2.1.</t>
  </si>
  <si>
    <t>2.2.</t>
  </si>
  <si>
    <t>2.3.</t>
  </si>
  <si>
    <t>2.4.</t>
  </si>
  <si>
    <t>Устройство доступной среды для маломобильных групп населения в здании МАОУ СОШ № 4, ремонт входной группы начальных классов, ремонт крылец, ремонт цоколя здания</t>
  </si>
  <si>
    <t>Детская игровая площадка Таежная 8, Таежная 10</t>
  </si>
  <si>
    <t xml:space="preserve"> Детская игровая площадка на улице Ленина д.2, д.4;</t>
  </si>
  <si>
    <t xml:space="preserve"> Детская игровая площадка по ул.Молодежная 9,11</t>
  </si>
  <si>
    <t>Детская игровая площадка Комсомольская 6,4</t>
  </si>
  <si>
    <t>Строительство завода по переработке ТБО (полигон утилизации) ПИР</t>
  </si>
  <si>
    <t>3.1.</t>
  </si>
  <si>
    <t>3.2.</t>
  </si>
  <si>
    <t>3.3.</t>
  </si>
  <si>
    <t>3.4.</t>
  </si>
  <si>
    <t>19.</t>
  </si>
  <si>
    <t>20.</t>
  </si>
  <si>
    <t>ед.изм.</t>
  </si>
  <si>
    <t>кол-во</t>
  </si>
  <si>
    <t>м2</t>
  </si>
  <si>
    <t>шт.</t>
  </si>
  <si>
    <t>Таежная 12,16-Мира 2,4</t>
  </si>
  <si>
    <t>Мира 14,16</t>
  </si>
  <si>
    <t>Комсомольская 5,7</t>
  </si>
  <si>
    <t>Комсомольская 2,4,6</t>
  </si>
  <si>
    <t>Таежная 2, Молодежная 1</t>
  </si>
  <si>
    <t>Ленина 2,4</t>
  </si>
  <si>
    <t xml:space="preserve">Установка и оборудование детских игровых площадок-4 шт. </t>
  </si>
  <si>
    <t xml:space="preserve">                                        Наименование вида работ, адрес</t>
  </si>
  <si>
    <t>Капитальный ремонт ул. Аганская</t>
  </si>
  <si>
    <t>Капитальный ремонт ул.Восточная</t>
  </si>
  <si>
    <t>Капитальный ремонт ул.Центральная</t>
  </si>
  <si>
    <t>Капитальный ремонт пер.Заречный</t>
  </si>
  <si>
    <t xml:space="preserve">Капитальный ремонт автодорог в В.П. Старые Покачи (в т.ч. ПИР): </t>
  </si>
  <si>
    <t>м3 хранения</t>
  </si>
  <si>
    <t>тыс.м2/м.п</t>
  </si>
  <si>
    <t>20/2500</t>
  </si>
  <si>
    <t>9.1.</t>
  </si>
  <si>
    <t>9.2.</t>
  </si>
  <si>
    <t>9.3.</t>
  </si>
  <si>
    <t>9.4.</t>
  </si>
  <si>
    <t>тыс.м2</t>
  </si>
  <si>
    <t>тыс. м2</t>
  </si>
  <si>
    <t>4,38/730</t>
  </si>
  <si>
    <t>га</t>
  </si>
  <si>
    <t>тысм2/м.п</t>
  </si>
  <si>
    <t>8,56/1070</t>
  </si>
  <si>
    <t>5,01/610</t>
  </si>
  <si>
    <t>м3/сутки</t>
  </si>
  <si>
    <t>тыс.м2/м.п.</t>
  </si>
  <si>
    <t>1,16/185</t>
  </si>
  <si>
    <t>3,59/600</t>
  </si>
  <si>
    <t>8,23/1340</t>
  </si>
  <si>
    <t>1,6/265</t>
  </si>
  <si>
    <t>0,8/265</t>
  </si>
  <si>
    <t>0,7/220</t>
  </si>
  <si>
    <t>3,78/540</t>
  </si>
  <si>
    <t>7,68/1555</t>
  </si>
  <si>
    <t>5,7/950</t>
  </si>
  <si>
    <t>1,08/180</t>
  </si>
  <si>
    <t>1,35/255</t>
  </si>
  <si>
    <t>1,26/210</t>
  </si>
  <si>
    <t>33,2/4150</t>
  </si>
  <si>
    <t>10,2/1700</t>
  </si>
  <si>
    <t>6,5/1083</t>
  </si>
  <si>
    <t>2,4/400</t>
  </si>
  <si>
    <t>52,3/7333</t>
  </si>
  <si>
    <t>3,69/645</t>
  </si>
  <si>
    <t>СТРОИТЕЛЬСТВО ОБЪЕКТОВ КОМУНАЛЬНОЙ ИНФРАСТРУКТУРЫ И СОЦКУЛЬТБЫТА</t>
  </si>
  <si>
    <t>СТРОИТЕЛЬСТВО АВТОДОРОГ</t>
  </si>
  <si>
    <t>БЛАГОУСТРОЙСТВО</t>
  </si>
  <si>
    <t>КАПИТАЛЬНЫЙ РЕМОНТ ГОРОДСКИХ ОБЪЕКТОВ</t>
  </si>
  <si>
    <t>РЕМОНТ ГОРОДСКИХ ОБЪЕКТОВ ТРАНСПОРТНОЙ ИНФРАСТРУКТУРЫ</t>
  </si>
  <si>
    <t xml:space="preserve"> км</t>
  </si>
  <si>
    <t>1,53/255</t>
  </si>
  <si>
    <t>388,5</t>
  </si>
  <si>
    <t>1544</t>
  </si>
  <si>
    <t>уровень готовности</t>
  </si>
  <si>
    <t>Молодежная 11,Комсомольская 1</t>
  </si>
  <si>
    <t>Молодежная 9,15</t>
  </si>
  <si>
    <t>Ремонт здания "Школы искуств" (кровля, утепление чердака, обшивки стен)</t>
  </si>
  <si>
    <t>22.</t>
  </si>
  <si>
    <t>Ремонт помещений ледового дворца "Кристалл"</t>
  </si>
  <si>
    <t>23.</t>
  </si>
  <si>
    <t>Ремонт фасада здания "Этвит"</t>
  </si>
  <si>
    <t>24.</t>
  </si>
  <si>
    <t>Ремонт ДК "Октябрь" (кровля,помещения-окраска, расширение дверных проемов в туалетах, замена инженерных сетей)</t>
  </si>
  <si>
    <t>Капитальный ремонт  МАДОУ ДСКВ "Сказка"(в т.ч.ПИР)</t>
  </si>
  <si>
    <t>25.</t>
  </si>
  <si>
    <t>Ремонт МАДОУ ДСКВ "Солнышко"</t>
  </si>
  <si>
    <t>Ремонт МАДОУ ЦРР-д.сад</t>
  </si>
  <si>
    <t>Мира  1,3,5,7</t>
  </si>
  <si>
    <t>Мира 8</t>
  </si>
  <si>
    <t>Ленина 14,16</t>
  </si>
  <si>
    <t>Ленина 1,7</t>
  </si>
  <si>
    <t>Таежная 8,10</t>
  </si>
  <si>
    <t>м. п.</t>
  </si>
  <si>
    <t>Капитальный ремонт КСК "Нефтяник"</t>
  </si>
  <si>
    <t>м.п.</t>
  </si>
  <si>
    <t>Устройство пожарного водовода в коттеджной застройке 4 микрорайона (в том числе ПИР)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</si>
  <si>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</si>
  <si>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</si>
  <si>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</si>
  <si>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</si>
  <si>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</si>
  <si>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</si>
  <si>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</si>
  <si>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</si>
  <si>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</si>
  <si>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10.1.</t>
  </si>
  <si>
    <t>10.2.</t>
  </si>
  <si>
    <t>10.3.</t>
  </si>
  <si>
    <t>10.4.</t>
  </si>
  <si>
    <t>12.1.</t>
  </si>
  <si>
    <t>12.2.</t>
  </si>
  <si>
    <t>12.3.</t>
  </si>
  <si>
    <t>12.4.</t>
  </si>
  <si>
    <t>тыс. м2/м.п.</t>
  </si>
  <si>
    <t>16.1.</t>
  </si>
  <si>
    <t>16.2.</t>
  </si>
  <si>
    <t>16.3.</t>
  </si>
  <si>
    <t>16.4.</t>
  </si>
  <si>
    <t>16.5.</t>
  </si>
  <si>
    <t>17.1.</t>
  </si>
  <si>
    <t>17.2.</t>
  </si>
  <si>
    <t>17.3.</t>
  </si>
  <si>
    <t>17.4.</t>
  </si>
  <si>
    <t>17.5.</t>
  </si>
  <si>
    <t>18.1.</t>
  </si>
  <si>
    <t>18.2.</t>
  </si>
  <si>
    <t>18.3.</t>
  </si>
  <si>
    <t>18.4.</t>
  </si>
  <si>
    <t>21.</t>
  </si>
  <si>
    <t>26.</t>
  </si>
  <si>
    <t>27.</t>
  </si>
  <si>
    <t>28.</t>
  </si>
  <si>
    <t>29.</t>
  </si>
  <si>
    <t>I</t>
  </si>
  <si>
    <t>II</t>
  </si>
  <si>
    <t>III</t>
  </si>
  <si>
    <t>IV</t>
  </si>
  <si>
    <t>V</t>
  </si>
  <si>
    <t>VI</t>
  </si>
  <si>
    <t>5060,1</t>
  </si>
  <si>
    <t>787,7</t>
  </si>
  <si>
    <t>957,8</t>
  </si>
  <si>
    <t>598,85</t>
  </si>
  <si>
    <t>м2 кровли</t>
  </si>
  <si>
    <t>Комплексный план капитальных вложений в строительство, реконструкцию, капитальный ремонт, ремонт социальных объектов, объектов жилищно-коммунального хозяйства и благоустройства города Покачи на 2017-2020 г.г.</t>
  </si>
  <si>
    <t>Благоустройство дворовых территорий (тротуары,внутриквартальные дороги,-наказы избирателей) - 9шт.</t>
  </si>
  <si>
    <t xml:space="preserve">Приложение </t>
  </si>
  <si>
    <t>к решению Думы города Покачи</t>
  </si>
  <si>
    <t>от 30.09.2016 №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</si>
</sst>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\ _₽_-;\-* #,##0.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u val="singleAccounting"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5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vertical="top" wrapText="1"/>
    </xf>
    <xf numFmtId="165" fontId="5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165" fontId="2" fillId="0" borderId="2" xfId="0" applyNumberFormat="1" applyFont="1" applyBorder="1" applyAlignment="1">
      <alignment vertical="top" wrapText="1"/>
    </xf>
    <xf numFmtId="165" fontId="4" fillId="0" borderId="10" xfId="0" applyNumberFormat="1" applyFont="1" applyBorder="1" applyAlignment="1">
      <alignment horizontal="center" vertical="top" wrapText="1"/>
    </xf>
    <xf numFmtId="165" fontId="2" fillId="0" borderId="0" xfId="0" applyNumberFormat="1" applyFont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5" fontId="7" fillId="0" borderId="11" xfId="0" applyNumberFormat="1" applyFont="1" applyBorder="1" applyAlignment="1">
      <alignment vertical="top" wrapText="1"/>
    </xf>
    <xf numFmtId="165" fontId="7" fillId="0" borderId="11" xfId="1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vertical="top" wrapText="1"/>
    </xf>
    <xf numFmtId="165" fontId="6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165" fontId="6" fillId="0" borderId="4" xfId="1" applyNumberFormat="1" applyFont="1" applyBorder="1" applyAlignment="1">
      <alignment vertical="top" wrapText="1"/>
    </xf>
    <xf numFmtId="166" fontId="3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165" fontId="6" fillId="0" borderId="1" xfId="1" applyNumberFormat="1" applyFont="1" applyBorder="1" applyAlignment="1">
      <alignment vertical="top" wrapText="1"/>
    </xf>
    <xf numFmtId="165" fontId="6" fillId="0" borderId="1" xfId="1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vertical="top" wrapText="1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vertical="top" wrapText="1"/>
    </xf>
    <xf numFmtId="165" fontId="6" fillId="0" borderId="2" xfId="1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165" fontId="7" fillId="0" borderId="11" xfId="0" applyNumberFormat="1" applyFont="1" applyBorder="1" applyAlignment="1">
      <alignment horizontal="center" vertical="top" wrapText="1"/>
    </xf>
    <xf numFmtId="165" fontId="9" fillId="0" borderId="11" xfId="0" applyNumberFormat="1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65" fontId="7" fillId="0" borderId="11" xfId="1" applyNumberFormat="1" applyFont="1" applyBorder="1" applyAlignment="1">
      <alignment vertical="top" wrapText="1"/>
    </xf>
    <xf numFmtId="165" fontId="7" fillId="0" borderId="12" xfId="1" applyNumberFormat="1" applyFont="1" applyBorder="1" applyAlignment="1">
      <alignment vertical="top" wrapText="1"/>
    </xf>
    <xf numFmtId="165" fontId="5" fillId="0" borderId="4" xfId="0" applyNumberFormat="1" applyFont="1" applyBorder="1" applyAlignment="1">
      <alignment vertical="top" wrapText="1"/>
    </xf>
    <xf numFmtId="165" fontId="5" fillId="0" borderId="4" xfId="0" applyNumberFormat="1" applyFont="1" applyBorder="1" applyAlignment="1">
      <alignment horizontal="center" vertical="top" wrapText="1"/>
    </xf>
    <xf numFmtId="165" fontId="5" fillId="0" borderId="4" xfId="0" applyNumberFormat="1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65" fontId="5" fillId="0" borderId="4" xfId="1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vertical="top" wrapText="1"/>
    </xf>
    <xf numFmtId="165" fontId="11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7" fillId="0" borderId="12" xfId="0" applyNumberFormat="1" applyFont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vertical="top" wrapText="1"/>
    </xf>
    <xf numFmtId="165" fontId="6" fillId="0" borderId="4" xfId="1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vertical="top" wrapText="1"/>
    </xf>
    <xf numFmtId="165" fontId="5" fillId="0" borderId="1" xfId="1" applyNumberFormat="1" applyFont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top"/>
    </xf>
    <xf numFmtId="165" fontId="6" fillId="0" borderId="2" xfId="0" applyNumberFormat="1" applyFont="1" applyFill="1" applyBorder="1" applyAlignment="1">
      <alignment vertical="top" wrapText="1"/>
    </xf>
    <xf numFmtId="165" fontId="6" fillId="0" borderId="2" xfId="0" applyNumberFormat="1" applyFont="1" applyFill="1" applyBorder="1" applyAlignment="1">
      <alignment horizontal="center" vertical="top" wrapText="1"/>
    </xf>
    <xf numFmtId="165" fontId="8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165" fontId="6" fillId="0" borderId="2" xfId="1" applyNumberFormat="1" applyFont="1" applyFill="1" applyBorder="1" applyAlignment="1">
      <alignment vertical="top" wrapText="1"/>
    </xf>
    <xf numFmtId="165" fontId="7" fillId="0" borderId="11" xfId="0" applyNumberFormat="1" applyFont="1" applyFill="1" applyBorder="1" applyAlignment="1">
      <alignment vertical="top" wrapText="1"/>
    </xf>
    <xf numFmtId="165" fontId="7" fillId="0" borderId="12" xfId="0" applyNumberFormat="1" applyFont="1" applyBorder="1" applyAlignment="1">
      <alignment vertical="top" wrapText="1"/>
    </xf>
    <xf numFmtId="165" fontId="6" fillId="0" borderId="4" xfId="0" applyNumberFormat="1" applyFont="1" applyFill="1" applyBorder="1" applyAlignment="1">
      <alignment vertical="top" wrapText="1"/>
    </xf>
    <xf numFmtId="165" fontId="6" fillId="0" borderId="2" xfId="0" applyNumberFormat="1" applyFont="1" applyBorder="1" applyAlignment="1">
      <alignment vertical="top" wrapText="1"/>
    </xf>
    <xf numFmtId="165" fontId="6" fillId="0" borderId="2" xfId="0" applyNumberFormat="1" applyFont="1" applyBorder="1" applyAlignment="1">
      <alignment horizontal="center" vertical="top" wrapText="1"/>
    </xf>
    <xf numFmtId="165" fontId="5" fillId="0" borderId="2" xfId="1" applyNumberFormat="1" applyFont="1" applyBorder="1" applyAlignment="1">
      <alignment vertical="top" wrapText="1"/>
    </xf>
    <xf numFmtId="165" fontId="13" fillId="0" borderId="11" xfId="0" applyNumberFormat="1" applyFont="1" applyBorder="1" applyAlignment="1">
      <alignment horizontal="center" vertical="top" wrapText="1"/>
    </xf>
    <xf numFmtId="165" fontId="14" fillId="0" borderId="11" xfId="0" applyNumberFormat="1" applyFont="1" applyFill="1" applyBorder="1" applyAlignment="1">
      <alignment vertical="top" wrapText="1"/>
    </xf>
    <xf numFmtId="165" fontId="6" fillId="0" borderId="12" xfId="1" applyNumberFormat="1" applyFont="1" applyBorder="1" applyAlignment="1">
      <alignment vertical="top" wrapText="1"/>
    </xf>
    <xf numFmtId="3" fontId="6" fillId="0" borderId="4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6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vertical="top" wrapText="1"/>
    </xf>
    <xf numFmtId="165" fontId="6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165" fontId="6" fillId="0" borderId="11" xfId="0" applyNumberFormat="1" applyFont="1" applyBorder="1" applyAlignment="1">
      <alignment vertical="top" wrapText="1"/>
    </xf>
    <xf numFmtId="165" fontId="6" fillId="0" borderId="12" xfId="0" applyNumberFormat="1" applyFont="1" applyBorder="1" applyAlignment="1">
      <alignment horizontal="center" vertical="top" wrapText="1"/>
    </xf>
    <xf numFmtId="165" fontId="5" fillId="0" borderId="14" xfId="0" applyNumberFormat="1" applyFont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horizontal="center" vertical="top" wrapText="1"/>
    </xf>
    <xf numFmtId="165" fontId="5" fillId="0" borderId="2" xfId="0" applyNumberFormat="1" applyFont="1" applyBorder="1" applyAlignment="1">
      <alignment vertical="top" wrapText="1"/>
    </xf>
    <xf numFmtId="165" fontId="5" fillId="0" borderId="2" xfId="0" applyNumberFormat="1" applyFont="1" applyBorder="1" applyAlignment="1">
      <alignment horizontal="center" vertical="top" wrapText="1"/>
    </xf>
    <xf numFmtId="166" fontId="5" fillId="0" borderId="2" xfId="1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165" fontId="7" fillId="0" borderId="11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 wrapText="1"/>
    </xf>
    <xf numFmtId="16" fontId="6" fillId="0" borderId="1" xfId="0" applyNumberFormat="1" applyFont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165" fontId="5" fillId="0" borderId="13" xfId="0" applyNumberFormat="1" applyFont="1" applyBorder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view="pageBreakPreview" topLeftCell="A40" zoomScale="60" zoomScaleNormal="100" workbookViewId="0">
      <pane ySplit="408" activePane="bottomLeft"/>
      <selection activeCell="A40" sqref="A1:XFD1048576"/>
      <selection pane="bottomLeft" activeCell="J8" sqref="J8"/>
    </sheetView>
  </sheetViews>
  <sheetFormatPr defaultColWidth="9.109375" defaultRowHeight="14.4" x14ac:dyDescent="0.3"/>
  <cols>
    <col min="1" max="1" width="6.44140625" style="1" customWidth="1"/>
    <col min="2" max="2" width="70.5546875" style="2" customWidth="1"/>
    <col min="3" max="3" width="17.6640625" style="2" customWidth="1"/>
    <col min="4" max="4" width="13.44140625" style="2" customWidth="1"/>
    <col min="5" max="5" width="13.44140625" style="2" hidden="1" customWidth="1"/>
    <col min="6" max="6" width="13.88671875" style="2" customWidth="1"/>
    <col min="7" max="7" width="10.44140625" style="2" customWidth="1"/>
    <col min="8" max="8" width="12.109375" style="2" customWidth="1"/>
    <col min="9" max="9" width="12.33203125" style="2" customWidth="1"/>
    <col min="10" max="10" width="11.5546875" style="2" customWidth="1"/>
    <col min="11" max="11" width="11.6640625" style="2" customWidth="1"/>
    <col min="12" max="12" width="12.44140625" style="2" customWidth="1"/>
    <col min="13" max="13" width="11.6640625" style="2" bestFit="1" customWidth="1"/>
    <col min="14" max="16384" width="9.109375" style="2"/>
  </cols>
  <sheetData>
    <row r="1" spans="1:12" x14ac:dyDescent="0.3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3">
      <c r="A2" s="11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5.6" x14ac:dyDescent="0.3">
      <c r="A3" s="118"/>
      <c r="B3" s="120"/>
      <c r="C3" s="120"/>
      <c r="D3" s="120"/>
      <c r="E3" s="120"/>
      <c r="F3" s="120"/>
      <c r="G3" s="120"/>
      <c r="H3" s="120"/>
      <c r="I3" s="133"/>
      <c r="J3" s="135" t="s">
        <v>198</v>
      </c>
      <c r="K3" s="135"/>
      <c r="L3" s="133"/>
    </row>
    <row r="4" spans="1:12" ht="15.6" customHeight="1" x14ac:dyDescent="0.3">
      <c r="A4" s="118"/>
      <c r="B4" s="120"/>
      <c r="C4" s="120"/>
      <c r="D4" s="120"/>
      <c r="E4" s="120"/>
      <c r="F4" s="120"/>
      <c r="G4" s="120"/>
      <c r="H4" s="120"/>
      <c r="I4" s="135" t="s">
        <v>199</v>
      </c>
      <c r="J4" s="135"/>
      <c r="K4" s="135"/>
      <c r="L4" s="135"/>
    </row>
    <row r="5" spans="1:12" ht="15.6" x14ac:dyDescent="0.3">
      <c r="A5" s="118"/>
      <c r="B5" s="120"/>
      <c r="C5" s="120"/>
      <c r="D5" s="120"/>
      <c r="E5" s="120"/>
      <c r="F5" s="120"/>
      <c r="G5" s="120"/>
      <c r="H5" s="120"/>
      <c r="I5" s="133"/>
      <c r="J5" s="135" t="s">
        <v>200</v>
      </c>
      <c r="K5" s="135"/>
      <c r="L5" s="133"/>
    </row>
    <row r="6" spans="1:12" ht="15" thickBot="1" x14ac:dyDescent="0.35">
      <c r="A6" s="118"/>
      <c r="B6" s="119"/>
      <c r="C6" s="119"/>
      <c r="D6" s="119"/>
      <c r="E6" s="119"/>
      <c r="F6" s="119"/>
      <c r="G6" s="119"/>
      <c r="H6" s="119"/>
      <c r="I6" s="134"/>
      <c r="J6" s="134"/>
      <c r="K6" s="134"/>
      <c r="L6" s="134"/>
    </row>
    <row r="7" spans="1:12" ht="44.25" customHeight="1" thickBot="1" x14ac:dyDescent="0.35">
      <c r="A7" s="139" t="s">
        <v>196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1:12" ht="15.6" x14ac:dyDescent="0.3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2" ht="15.6" x14ac:dyDescent="0.3">
      <c r="A9" s="142" t="s">
        <v>0</v>
      </c>
      <c r="B9" s="143" t="s">
        <v>76</v>
      </c>
      <c r="C9" s="143" t="s">
        <v>65</v>
      </c>
      <c r="D9" s="143" t="s">
        <v>66</v>
      </c>
      <c r="E9" s="143" t="s">
        <v>125</v>
      </c>
      <c r="F9" s="143" t="s">
        <v>9</v>
      </c>
      <c r="G9" s="142" t="s">
        <v>8</v>
      </c>
      <c r="H9" s="142"/>
      <c r="I9" s="142"/>
      <c r="J9" s="142"/>
      <c r="K9" s="142"/>
      <c r="L9" s="142"/>
    </row>
    <row r="10" spans="1:12" ht="15.6" x14ac:dyDescent="0.3">
      <c r="A10" s="142"/>
      <c r="B10" s="144"/>
      <c r="C10" s="144"/>
      <c r="D10" s="144"/>
      <c r="E10" s="144"/>
      <c r="F10" s="144"/>
      <c r="G10" s="136" t="s">
        <v>25</v>
      </c>
      <c r="H10" s="137"/>
      <c r="I10" s="143" t="s">
        <v>14</v>
      </c>
      <c r="J10" s="143" t="s">
        <v>11</v>
      </c>
      <c r="K10" s="143" t="s">
        <v>12</v>
      </c>
      <c r="L10" s="143" t="s">
        <v>13</v>
      </c>
    </row>
    <row r="11" spans="1:12" ht="16.2" thickBot="1" x14ac:dyDescent="0.35">
      <c r="A11" s="143"/>
      <c r="B11" s="144"/>
      <c r="C11" s="144"/>
      <c r="D11" s="144"/>
      <c r="E11" s="144"/>
      <c r="F11" s="144"/>
      <c r="G11" s="15" t="s">
        <v>23</v>
      </c>
      <c r="H11" s="15" t="s">
        <v>26</v>
      </c>
      <c r="I11" s="144"/>
      <c r="J11" s="144"/>
      <c r="K11" s="144"/>
      <c r="L11" s="144"/>
    </row>
    <row r="12" spans="1:12" ht="19.5" customHeight="1" thickBot="1" x14ac:dyDescent="0.35">
      <c r="A12" s="123" t="s">
        <v>185</v>
      </c>
      <c r="B12" s="16" t="s">
        <v>117</v>
      </c>
      <c r="C12" s="16"/>
      <c r="D12" s="16"/>
      <c r="E12" s="16"/>
      <c r="F12" s="17">
        <f>G12+H12+I12+J12+K12+L12</f>
        <v>86668</v>
      </c>
      <c r="G12" s="16">
        <f>G13+G18+G23</f>
        <v>500</v>
      </c>
      <c r="H12" s="16">
        <f t="shared" ref="H12:L12" si="0">H13+H18+H23</f>
        <v>0</v>
      </c>
      <c r="I12" s="18">
        <f t="shared" si="0"/>
        <v>36168</v>
      </c>
      <c r="J12" s="18">
        <f t="shared" si="0"/>
        <v>50000</v>
      </c>
      <c r="K12" s="16">
        <f t="shared" si="0"/>
        <v>0</v>
      </c>
      <c r="L12" s="19">
        <f t="shared" si="0"/>
        <v>0</v>
      </c>
    </row>
    <row r="13" spans="1:12" ht="31.2" x14ac:dyDescent="0.3">
      <c r="A13" s="124">
        <v>1</v>
      </c>
      <c r="B13" s="20" t="s">
        <v>24</v>
      </c>
      <c r="C13" s="21" t="s">
        <v>83</v>
      </c>
      <c r="D13" s="22" t="s">
        <v>94</v>
      </c>
      <c r="E13" s="23"/>
      <c r="F13" s="20">
        <f>G13+H13+I13+J13+K13+L13</f>
        <v>50500</v>
      </c>
      <c r="G13" s="24">
        <f>G14+G15+G16+G17</f>
        <v>500</v>
      </c>
      <c r="H13" s="24">
        <f t="shared" ref="H13:L13" si="1">H14+H15+H16+H17</f>
        <v>0</v>
      </c>
      <c r="I13" s="25">
        <f t="shared" si="1"/>
        <v>25000</v>
      </c>
      <c r="J13" s="25">
        <f t="shared" si="1"/>
        <v>25000</v>
      </c>
      <c r="K13" s="24">
        <f t="shared" si="1"/>
        <v>0</v>
      </c>
      <c r="L13" s="24">
        <f t="shared" si="1"/>
        <v>0</v>
      </c>
    </row>
    <row r="14" spans="1:12" ht="31.2" x14ac:dyDescent="0.3">
      <c r="A14" s="125" t="s">
        <v>15</v>
      </c>
      <c r="B14" s="9" t="s">
        <v>19</v>
      </c>
      <c r="C14" s="8" t="s">
        <v>92</v>
      </c>
      <c r="D14" s="26">
        <v>10.199999999999999</v>
      </c>
      <c r="E14" s="27" t="s">
        <v>41</v>
      </c>
      <c r="F14" s="28"/>
      <c r="G14" s="27"/>
      <c r="H14" s="27"/>
      <c r="I14" s="11"/>
      <c r="J14" s="11"/>
      <c r="K14" s="11"/>
      <c r="L14" s="11"/>
    </row>
    <row r="15" spans="1:12" ht="16.2" x14ac:dyDescent="0.3">
      <c r="A15" s="37" t="s">
        <v>16</v>
      </c>
      <c r="B15" s="9" t="s">
        <v>20</v>
      </c>
      <c r="C15" s="8" t="s">
        <v>92</v>
      </c>
      <c r="D15" s="26">
        <v>10.199999999999999</v>
      </c>
      <c r="E15" s="27" t="s">
        <v>42</v>
      </c>
      <c r="F15" s="28"/>
      <c r="G15" s="27"/>
      <c r="H15" s="27"/>
      <c r="I15" s="11"/>
      <c r="J15" s="11"/>
      <c r="K15" s="11"/>
      <c r="L15" s="11"/>
    </row>
    <row r="16" spans="1:12" ht="15.6" x14ac:dyDescent="0.3">
      <c r="A16" s="37" t="s">
        <v>17</v>
      </c>
      <c r="B16" s="9" t="s">
        <v>21</v>
      </c>
      <c r="C16" s="8" t="s">
        <v>83</v>
      </c>
      <c r="D16" s="29" t="s">
        <v>94</v>
      </c>
      <c r="E16" s="29"/>
      <c r="F16" s="8">
        <f>G16+H16+I16+J16+K16+L16</f>
        <v>500</v>
      </c>
      <c r="G16" s="27">
        <v>500</v>
      </c>
      <c r="H16" s="27"/>
      <c r="I16" s="11"/>
      <c r="J16" s="11"/>
      <c r="K16" s="11"/>
      <c r="L16" s="11"/>
    </row>
    <row r="17" spans="1:12" ht="15.6" x14ac:dyDescent="0.3">
      <c r="A17" s="37" t="s">
        <v>18</v>
      </c>
      <c r="B17" s="9" t="s">
        <v>22</v>
      </c>
      <c r="C17" s="8" t="s">
        <v>83</v>
      </c>
      <c r="D17" s="29" t="s">
        <v>94</v>
      </c>
      <c r="E17" s="29"/>
      <c r="F17" s="9">
        <f t="shared" ref="F17" si="2">G17+H17+I17+J17+K17+L17</f>
        <v>50000</v>
      </c>
      <c r="G17" s="27"/>
      <c r="H17" s="27"/>
      <c r="I17" s="11">
        <v>25000</v>
      </c>
      <c r="J17" s="11">
        <v>25000</v>
      </c>
      <c r="K17" s="11"/>
      <c r="L17" s="11"/>
    </row>
    <row r="18" spans="1:12" ht="31.2" x14ac:dyDescent="0.3">
      <c r="A18" s="30">
        <v>2</v>
      </c>
      <c r="B18" s="30" t="s">
        <v>3</v>
      </c>
      <c r="C18" s="31" t="s">
        <v>83</v>
      </c>
      <c r="D18" s="32" t="s">
        <v>95</v>
      </c>
      <c r="E18" s="33"/>
      <c r="F18" s="30">
        <f>G18+I18+J18+K18+L18</f>
        <v>25668</v>
      </c>
      <c r="G18" s="34">
        <f>G19+G20+G21+G22</f>
        <v>0</v>
      </c>
      <c r="H18" s="34">
        <f t="shared" ref="H18:L18" si="3">H19+H20+H21+H22</f>
        <v>0</v>
      </c>
      <c r="I18" s="34">
        <f t="shared" si="3"/>
        <v>668</v>
      </c>
      <c r="J18" s="31">
        <f t="shared" si="3"/>
        <v>25000</v>
      </c>
      <c r="K18" s="34">
        <f t="shared" si="3"/>
        <v>0</v>
      </c>
      <c r="L18" s="34">
        <f t="shared" si="3"/>
        <v>0</v>
      </c>
    </row>
    <row r="19" spans="1:12" ht="31.2" x14ac:dyDescent="0.3">
      <c r="A19" s="125" t="s">
        <v>49</v>
      </c>
      <c r="B19" s="9" t="s">
        <v>19</v>
      </c>
      <c r="C19" s="8" t="s">
        <v>92</v>
      </c>
      <c r="D19" s="33">
        <v>42</v>
      </c>
      <c r="E19" s="35" t="s">
        <v>41</v>
      </c>
      <c r="F19" s="30">
        <f t="shared" ref="F19:F22" si="4">G19+I19+J19+K19+L19</f>
        <v>0</v>
      </c>
      <c r="G19" s="35"/>
      <c r="H19" s="35"/>
      <c r="I19" s="10"/>
      <c r="J19" s="10"/>
      <c r="K19" s="10"/>
      <c r="L19" s="10"/>
    </row>
    <row r="20" spans="1:12" ht="16.2" x14ac:dyDescent="0.3">
      <c r="A20" s="37" t="s">
        <v>50</v>
      </c>
      <c r="B20" s="9" t="s">
        <v>20</v>
      </c>
      <c r="C20" s="8" t="s">
        <v>92</v>
      </c>
      <c r="D20" s="33">
        <v>42</v>
      </c>
      <c r="E20" s="33"/>
      <c r="F20" s="9">
        <f t="shared" si="4"/>
        <v>168</v>
      </c>
      <c r="G20" s="36"/>
      <c r="H20" s="36"/>
      <c r="I20" s="37">
        <v>168</v>
      </c>
      <c r="J20" s="36"/>
      <c r="K20" s="36"/>
      <c r="L20" s="34"/>
    </row>
    <row r="21" spans="1:12" ht="16.2" x14ac:dyDescent="0.3">
      <c r="A21" s="37" t="s">
        <v>51</v>
      </c>
      <c r="B21" s="9" t="s">
        <v>21</v>
      </c>
      <c r="C21" s="8" t="s">
        <v>83</v>
      </c>
      <c r="D21" s="33" t="s">
        <v>95</v>
      </c>
      <c r="E21" s="33"/>
      <c r="F21" s="9">
        <f t="shared" si="4"/>
        <v>500</v>
      </c>
      <c r="G21" s="36"/>
      <c r="H21" s="36"/>
      <c r="I21" s="37">
        <v>500</v>
      </c>
      <c r="J21" s="36"/>
      <c r="K21" s="36"/>
      <c r="L21" s="34"/>
    </row>
    <row r="22" spans="1:12" ht="16.2" x14ac:dyDescent="0.3">
      <c r="A22" s="37" t="s">
        <v>52</v>
      </c>
      <c r="B22" s="9" t="s">
        <v>22</v>
      </c>
      <c r="C22" s="8" t="s">
        <v>83</v>
      </c>
      <c r="D22" s="33" t="s">
        <v>95</v>
      </c>
      <c r="E22" s="33"/>
      <c r="F22" s="9">
        <f t="shared" si="4"/>
        <v>25000</v>
      </c>
      <c r="G22" s="36"/>
      <c r="H22" s="36"/>
      <c r="I22" s="36"/>
      <c r="J22" s="38">
        <v>25000</v>
      </c>
      <c r="K22" s="38"/>
      <c r="L22" s="34"/>
    </row>
    <row r="23" spans="1:12" ht="31.2" x14ac:dyDescent="0.3">
      <c r="A23" s="30">
        <v>3</v>
      </c>
      <c r="B23" s="30" t="s">
        <v>44</v>
      </c>
      <c r="C23" s="31" t="s">
        <v>83</v>
      </c>
      <c r="D23" s="32" t="s">
        <v>91</v>
      </c>
      <c r="E23" s="33"/>
      <c r="F23" s="39">
        <f>G23+I23+J23+K23+L23</f>
        <v>10500</v>
      </c>
      <c r="G23" s="34">
        <f>G24+G25+G26+G27</f>
        <v>0</v>
      </c>
      <c r="H23" s="34">
        <f t="shared" ref="H23:L23" si="5">H24+H25+H26+H27</f>
        <v>0</v>
      </c>
      <c r="I23" s="40">
        <f t="shared" si="5"/>
        <v>10500</v>
      </c>
      <c r="J23" s="34">
        <f t="shared" si="5"/>
        <v>0</v>
      </c>
      <c r="K23" s="34">
        <f t="shared" si="5"/>
        <v>0</v>
      </c>
      <c r="L23" s="34">
        <f t="shared" si="5"/>
        <v>0</v>
      </c>
    </row>
    <row r="24" spans="1:12" ht="31.2" x14ac:dyDescent="0.3">
      <c r="A24" s="125" t="s">
        <v>59</v>
      </c>
      <c r="B24" s="9" t="s">
        <v>19</v>
      </c>
      <c r="C24" s="8" t="s">
        <v>92</v>
      </c>
      <c r="D24" s="33">
        <v>8</v>
      </c>
      <c r="E24" s="41" t="s">
        <v>41</v>
      </c>
      <c r="F24" s="27">
        <f>G24+I24+J24+K24+L24</f>
        <v>0</v>
      </c>
      <c r="G24" s="34"/>
      <c r="H24" s="41"/>
      <c r="I24" s="37"/>
      <c r="J24" s="41"/>
      <c r="K24" s="34"/>
      <c r="L24" s="34"/>
    </row>
    <row r="25" spans="1:12" ht="15.6" x14ac:dyDescent="0.3">
      <c r="A25" s="126" t="s">
        <v>60</v>
      </c>
      <c r="B25" s="9" t="s">
        <v>20</v>
      </c>
      <c r="C25" s="8" t="s">
        <v>92</v>
      </c>
      <c r="D25" s="33">
        <v>8</v>
      </c>
      <c r="E25" s="41" t="s">
        <v>42</v>
      </c>
      <c r="F25" s="27">
        <f t="shared" ref="F25:F27" si="6">G25+I25+J25+K25+L25</f>
        <v>0</v>
      </c>
      <c r="G25" s="34"/>
      <c r="H25" s="41"/>
      <c r="I25" s="37"/>
      <c r="J25" s="41"/>
      <c r="K25" s="34"/>
      <c r="L25" s="34"/>
    </row>
    <row r="26" spans="1:12" ht="15.6" x14ac:dyDescent="0.3">
      <c r="A26" s="37" t="s">
        <v>61</v>
      </c>
      <c r="B26" s="9" t="s">
        <v>21</v>
      </c>
      <c r="C26" s="8" t="s">
        <v>93</v>
      </c>
      <c r="D26" s="33" t="s">
        <v>91</v>
      </c>
      <c r="E26" s="33"/>
      <c r="F26" s="27">
        <f t="shared" si="6"/>
        <v>500</v>
      </c>
      <c r="G26" s="34"/>
      <c r="H26" s="41"/>
      <c r="I26" s="37">
        <v>500</v>
      </c>
      <c r="J26" s="41"/>
      <c r="K26" s="34"/>
      <c r="L26" s="34"/>
    </row>
    <row r="27" spans="1:12" ht="15.6" x14ac:dyDescent="0.3">
      <c r="A27" s="37" t="s">
        <v>62</v>
      </c>
      <c r="B27" s="9" t="s">
        <v>22</v>
      </c>
      <c r="C27" s="8" t="s">
        <v>93</v>
      </c>
      <c r="D27" s="33" t="s">
        <v>91</v>
      </c>
      <c r="E27" s="33"/>
      <c r="F27" s="11">
        <f t="shared" si="6"/>
        <v>10000</v>
      </c>
      <c r="G27" s="34"/>
      <c r="H27" s="41"/>
      <c r="I27" s="38">
        <v>10000</v>
      </c>
      <c r="J27" s="41"/>
      <c r="K27" s="34"/>
      <c r="L27" s="34"/>
    </row>
    <row r="28" spans="1:12" ht="16.2" thickBot="1" x14ac:dyDescent="0.35">
      <c r="A28" s="127"/>
      <c r="B28" s="42"/>
      <c r="C28" s="43"/>
      <c r="D28" s="44"/>
      <c r="E28" s="44"/>
      <c r="F28" s="45"/>
      <c r="G28" s="15"/>
      <c r="H28" s="46"/>
      <c r="I28" s="47"/>
      <c r="J28" s="46"/>
      <c r="K28" s="15"/>
      <c r="L28" s="15"/>
    </row>
    <row r="29" spans="1:12" ht="34.200000000000003" thickBot="1" x14ac:dyDescent="0.35">
      <c r="A29" s="128" t="s">
        <v>186</v>
      </c>
      <c r="B29" s="48" t="s">
        <v>116</v>
      </c>
      <c r="C29" s="48"/>
      <c r="D29" s="49"/>
      <c r="E29" s="49"/>
      <c r="F29" s="17">
        <f>G29+I29+J29+K29+L29</f>
        <v>388350</v>
      </c>
      <c r="G29" s="50"/>
      <c r="H29" s="50"/>
      <c r="I29" s="51">
        <f>SUM(I30:I34)</f>
        <v>74750</v>
      </c>
      <c r="J29" s="51">
        <f t="shared" ref="J29:L29" si="7">SUM(J30:J34)</f>
        <v>0</v>
      </c>
      <c r="K29" s="51">
        <f t="shared" si="7"/>
        <v>141500</v>
      </c>
      <c r="L29" s="52">
        <f t="shared" si="7"/>
        <v>172100</v>
      </c>
    </row>
    <row r="30" spans="1:12" ht="15.6" x14ac:dyDescent="0.3">
      <c r="A30" s="53">
        <v>4</v>
      </c>
      <c r="B30" s="53" t="s">
        <v>1</v>
      </c>
      <c r="C30" s="54" t="s">
        <v>67</v>
      </c>
      <c r="D30" s="55">
        <v>438.3</v>
      </c>
      <c r="E30" s="55"/>
      <c r="F30" s="53">
        <f>G30+I30+J30+K30+L30</f>
        <v>69600</v>
      </c>
      <c r="G30" s="56"/>
      <c r="H30" s="56"/>
      <c r="I30" s="57">
        <v>69600</v>
      </c>
      <c r="J30" s="57"/>
      <c r="K30" s="57"/>
      <c r="L30" s="57"/>
    </row>
    <row r="31" spans="1:12" ht="15.6" x14ac:dyDescent="0.3">
      <c r="A31" s="58">
        <v>5</v>
      </c>
      <c r="B31" s="58" t="s">
        <v>58</v>
      </c>
      <c r="C31" s="59" t="s">
        <v>96</v>
      </c>
      <c r="D31" s="60">
        <v>136</v>
      </c>
      <c r="E31" s="60"/>
      <c r="F31" s="58">
        <f t="shared" ref="F31:F34" si="8">G31+I31+J31+K31+L31</f>
        <v>10000</v>
      </c>
      <c r="G31" s="35"/>
      <c r="H31" s="35"/>
      <c r="I31" s="10"/>
      <c r="J31" s="10"/>
      <c r="K31" s="10">
        <v>5000</v>
      </c>
      <c r="L31" s="10">
        <v>5000</v>
      </c>
    </row>
    <row r="32" spans="1:12" ht="31.2" x14ac:dyDescent="0.3">
      <c r="A32" s="58">
        <v>6</v>
      </c>
      <c r="B32" s="58" t="s">
        <v>2</v>
      </c>
      <c r="C32" s="61" t="s">
        <v>82</v>
      </c>
      <c r="D32" s="62">
        <v>200</v>
      </c>
      <c r="E32" s="62"/>
      <c r="F32" s="58">
        <f t="shared" si="8"/>
        <v>134000</v>
      </c>
      <c r="G32" s="35"/>
      <c r="H32" s="35"/>
      <c r="I32" s="10"/>
      <c r="J32" s="10"/>
      <c r="K32" s="10">
        <v>67000</v>
      </c>
      <c r="L32" s="10">
        <v>67000</v>
      </c>
    </row>
    <row r="33" spans="1:13" ht="31.2" x14ac:dyDescent="0.3">
      <c r="A33" s="58">
        <v>7</v>
      </c>
      <c r="B33" s="58" t="s">
        <v>6</v>
      </c>
      <c r="C33" s="63" t="s">
        <v>121</v>
      </c>
      <c r="D33" s="62">
        <v>14.5</v>
      </c>
      <c r="E33" s="62"/>
      <c r="F33" s="58">
        <f t="shared" si="8"/>
        <v>169600</v>
      </c>
      <c r="G33" s="35"/>
      <c r="H33" s="35"/>
      <c r="I33" s="10"/>
      <c r="J33" s="10"/>
      <c r="K33" s="10">
        <v>69500</v>
      </c>
      <c r="L33" s="10">
        <v>100100</v>
      </c>
    </row>
    <row r="34" spans="1:13" ht="31.8" thickBot="1" x14ac:dyDescent="0.35">
      <c r="A34" s="58">
        <v>8</v>
      </c>
      <c r="B34" s="58" t="s">
        <v>147</v>
      </c>
      <c r="C34" s="63" t="s">
        <v>146</v>
      </c>
      <c r="D34" s="62">
        <v>3590</v>
      </c>
      <c r="E34" s="62"/>
      <c r="F34" s="58">
        <f t="shared" si="8"/>
        <v>5150</v>
      </c>
      <c r="G34" s="35"/>
      <c r="H34" s="35"/>
      <c r="I34" s="10">
        <v>5150</v>
      </c>
      <c r="J34" s="10"/>
      <c r="K34" s="10"/>
      <c r="L34" s="10"/>
    </row>
    <row r="35" spans="1:13" ht="17.399999999999999" thickBot="1" x14ac:dyDescent="0.35">
      <c r="A35" s="123" t="s">
        <v>187</v>
      </c>
      <c r="B35" s="48" t="s">
        <v>118</v>
      </c>
      <c r="C35" s="48"/>
      <c r="D35" s="49"/>
      <c r="E35" s="49"/>
      <c r="F35" s="17">
        <f>G35+I35+J35+K35+L35</f>
        <v>55500</v>
      </c>
      <c r="G35" s="48">
        <f t="shared" ref="G35:L35" si="9">G36+G50+G55</f>
        <v>0</v>
      </c>
      <c r="H35" s="48">
        <f t="shared" si="9"/>
        <v>0</v>
      </c>
      <c r="I35" s="48">
        <f t="shared" si="9"/>
        <v>12500</v>
      </c>
      <c r="J35" s="48">
        <f t="shared" si="9"/>
        <v>17500</v>
      </c>
      <c r="K35" s="48">
        <f t="shared" si="9"/>
        <v>13500</v>
      </c>
      <c r="L35" s="64">
        <f t="shared" si="9"/>
        <v>12000</v>
      </c>
    </row>
    <row r="36" spans="1:13" ht="38.25" customHeight="1" x14ac:dyDescent="0.3">
      <c r="A36" s="124">
        <v>9</v>
      </c>
      <c r="B36" s="20" t="s">
        <v>197</v>
      </c>
      <c r="C36" s="21" t="s">
        <v>90</v>
      </c>
      <c r="D36" s="65">
        <f>SUM(D37:D45)</f>
        <v>32.050000000000004</v>
      </c>
      <c r="E36" s="65"/>
      <c r="F36" s="25">
        <f>G36+I36+J36+K36+L36</f>
        <v>45500</v>
      </c>
      <c r="G36" s="66">
        <f>G37+G38+G39+G40+G41+G42+G43+G44+G45</f>
        <v>0</v>
      </c>
      <c r="H36" s="25">
        <f t="shared" ref="H36" si="10">H37+H38+H39+H40+H41+H42+H43+H44+H45</f>
        <v>0</v>
      </c>
      <c r="I36" s="66">
        <f>SUM(I37:I49)</f>
        <v>9000</v>
      </c>
      <c r="J36" s="66">
        <f t="shared" ref="J36:L36" si="11">SUM(J37:J49)</f>
        <v>12000</v>
      </c>
      <c r="K36" s="66">
        <f t="shared" si="11"/>
        <v>13000</v>
      </c>
      <c r="L36" s="66">
        <f t="shared" si="11"/>
        <v>11500</v>
      </c>
      <c r="M36" s="6"/>
    </row>
    <row r="37" spans="1:13" ht="15.6" x14ac:dyDescent="0.3">
      <c r="A37" s="37" t="s">
        <v>85</v>
      </c>
      <c r="B37" s="9" t="s">
        <v>69</v>
      </c>
      <c r="C37" s="8" t="s">
        <v>89</v>
      </c>
      <c r="D37" s="67">
        <v>6.2</v>
      </c>
      <c r="E37" s="67"/>
      <c r="F37" s="10">
        <f t="shared" ref="F37:F49" si="12">G37+I37+J37+K37+L37</f>
        <v>4500</v>
      </c>
      <c r="G37" s="40"/>
      <c r="H37" s="39"/>
      <c r="I37" s="68"/>
      <c r="J37" s="68"/>
      <c r="K37" s="68">
        <v>4500</v>
      </c>
      <c r="L37" s="68"/>
    </row>
    <row r="38" spans="1:13" ht="15.6" x14ac:dyDescent="0.3">
      <c r="A38" s="37" t="s">
        <v>86</v>
      </c>
      <c r="B38" s="9" t="s">
        <v>70</v>
      </c>
      <c r="C38" s="8" t="s">
        <v>89</v>
      </c>
      <c r="D38" s="67">
        <v>3.35</v>
      </c>
      <c r="E38" s="67"/>
      <c r="F38" s="10">
        <f t="shared" si="12"/>
        <v>3000</v>
      </c>
      <c r="G38" s="40"/>
      <c r="H38" s="39"/>
      <c r="I38" s="68"/>
      <c r="J38" s="68">
        <v>3000</v>
      </c>
      <c r="K38" s="68"/>
      <c r="L38" s="68"/>
    </row>
    <row r="39" spans="1:13" ht="15.6" x14ac:dyDescent="0.3">
      <c r="A39" s="37" t="s">
        <v>87</v>
      </c>
      <c r="B39" s="9" t="s">
        <v>71</v>
      </c>
      <c r="C39" s="8" t="s">
        <v>89</v>
      </c>
      <c r="D39" s="67">
        <v>2.6850000000000001</v>
      </c>
      <c r="E39" s="67"/>
      <c r="F39" s="10">
        <f t="shared" si="12"/>
        <v>4500</v>
      </c>
      <c r="G39" s="40"/>
      <c r="H39" s="39"/>
      <c r="I39" s="68">
        <v>4500</v>
      </c>
      <c r="J39" s="68"/>
      <c r="K39" s="68"/>
      <c r="L39" s="68"/>
    </row>
    <row r="40" spans="1:13" ht="15.6" x14ac:dyDescent="0.3">
      <c r="A40" s="37" t="s">
        <v>88</v>
      </c>
      <c r="B40" s="9" t="s">
        <v>73</v>
      </c>
      <c r="C40" s="8" t="s">
        <v>89</v>
      </c>
      <c r="D40" s="67">
        <v>2.645</v>
      </c>
      <c r="E40" s="67"/>
      <c r="F40" s="10">
        <f t="shared" si="12"/>
        <v>3000</v>
      </c>
      <c r="G40" s="40"/>
      <c r="H40" s="39"/>
      <c r="I40" s="68"/>
      <c r="J40" s="68">
        <v>3000</v>
      </c>
      <c r="K40" s="68"/>
      <c r="L40" s="68"/>
    </row>
    <row r="41" spans="1:13" ht="15.6" x14ac:dyDescent="0.3">
      <c r="A41" s="37" t="s">
        <v>148</v>
      </c>
      <c r="B41" s="9" t="s">
        <v>72</v>
      </c>
      <c r="C41" s="8" t="s">
        <v>89</v>
      </c>
      <c r="D41" s="67">
        <v>5.39</v>
      </c>
      <c r="E41" s="67"/>
      <c r="F41" s="10">
        <f t="shared" si="12"/>
        <v>4500</v>
      </c>
      <c r="G41" s="40"/>
      <c r="H41" s="39"/>
      <c r="I41" s="68"/>
      <c r="J41" s="68"/>
      <c r="K41" s="68">
        <v>4500</v>
      </c>
      <c r="L41" s="68"/>
    </row>
    <row r="42" spans="1:13" ht="15.6" x14ac:dyDescent="0.3">
      <c r="A42" s="37" t="s">
        <v>149</v>
      </c>
      <c r="B42" s="9" t="s">
        <v>127</v>
      </c>
      <c r="C42" s="8" t="s">
        <v>89</v>
      </c>
      <c r="D42" s="67">
        <v>2.875</v>
      </c>
      <c r="E42" s="67"/>
      <c r="F42" s="10">
        <f t="shared" si="12"/>
        <v>4500</v>
      </c>
      <c r="G42" s="40"/>
      <c r="H42" s="39"/>
      <c r="I42" s="68"/>
      <c r="J42" s="68"/>
      <c r="K42" s="68"/>
      <c r="L42" s="68">
        <v>4500</v>
      </c>
    </row>
    <row r="43" spans="1:13" ht="15.6" x14ac:dyDescent="0.3">
      <c r="A43" s="37" t="s">
        <v>150</v>
      </c>
      <c r="B43" s="9" t="s">
        <v>126</v>
      </c>
      <c r="C43" s="8" t="s">
        <v>89</v>
      </c>
      <c r="D43" s="67">
        <v>2.62</v>
      </c>
      <c r="E43" s="67"/>
      <c r="F43" s="10">
        <f t="shared" si="12"/>
        <v>4500</v>
      </c>
      <c r="G43" s="34"/>
      <c r="H43" s="40"/>
      <c r="I43" s="68"/>
      <c r="J43" s="68"/>
      <c r="K43" s="68"/>
      <c r="L43" s="68">
        <v>4500</v>
      </c>
    </row>
    <row r="44" spans="1:13" ht="15.6" x14ac:dyDescent="0.3">
      <c r="A44" s="37" t="s">
        <v>151</v>
      </c>
      <c r="B44" s="9" t="s">
        <v>74</v>
      </c>
      <c r="C44" s="8" t="s">
        <v>89</v>
      </c>
      <c r="D44" s="67">
        <v>1.51</v>
      </c>
      <c r="E44" s="67"/>
      <c r="F44" s="10">
        <f t="shared" si="12"/>
        <v>3000</v>
      </c>
      <c r="G44" s="34"/>
      <c r="H44" s="40"/>
      <c r="I44" s="68"/>
      <c r="J44" s="68">
        <v>3000</v>
      </c>
      <c r="K44" s="68"/>
      <c r="L44" s="68"/>
    </row>
    <row r="45" spans="1:13" ht="15.6" x14ac:dyDescent="0.3">
      <c r="A45" s="37" t="s">
        <v>152</v>
      </c>
      <c r="B45" s="9" t="s">
        <v>139</v>
      </c>
      <c r="C45" s="8" t="s">
        <v>89</v>
      </c>
      <c r="D45" s="67">
        <v>4.7750000000000004</v>
      </c>
      <c r="E45" s="67"/>
      <c r="F45" s="10">
        <f t="shared" si="12"/>
        <v>4500</v>
      </c>
      <c r="G45" s="40"/>
      <c r="H45" s="40"/>
      <c r="I45" s="68">
        <v>4500</v>
      </c>
      <c r="J45" s="68"/>
      <c r="K45" s="68"/>
      <c r="L45" s="68"/>
    </row>
    <row r="46" spans="1:13" ht="15.6" x14ac:dyDescent="0.3">
      <c r="A46" s="126" t="s">
        <v>153</v>
      </c>
      <c r="B46" s="9" t="s">
        <v>140</v>
      </c>
      <c r="C46" s="8" t="s">
        <v>89</v>
      </c>
      <c r="D46" s="67">
        <v>0.6</v>
      </c>
      <c r="E46" s="67"/>
      <c r="F46" s="10">
        <f t="shared" si="12"/>
        <v>1000</v>
      </c>
      <c r="G46" s="40"/>
      <c r="H46" s="40"/>
      <c r="I46" s="68"/>
      <c r="J46" s="68"/>
      <c r="K46" s="68">
        <v>1000</v>
      </c>
      <c r="L46" s="68"/>
    </row>
    <row r="47" spans="1:13" ht="15.6" x14ac:dyDescent="0.3">
      <c r="A47" s="37" t="s">
        <v>154</v>
      </c>
      <c r="B47" s="9" t="s">
        <v>141</v>
      </c>
      <c r="C47" s="8" t="s">
        <v>89</v>
      </c>
      <c r="D47" s="67">
        <v>1.2</v>
      </c>
      <c r="E47" s="67"/>
      <c r="F47" s="10">
        <f t="shared" si="12"/>
        <v>2500</v>
      </c>
      <c r="G47" s="40"/>
      <c r="H47" s="40"/>
      <c r="I47" s="68"/>
      <c r="J47" s="68"/>
      <c r="K47" s="68"/>
      <c r="L47" s="68">
        <v>2500</v>
      </c>
    </row>
    <row r="48" spans="1:13" ht="15.6" x14ac:dyDescent="0.3">
      <c r="A48" s="37" t="s">
        <v>155</v>
      </c>
      <c r="B48" s="9" t="s">
        <v>142</v>
      </c>
      <c r="C48" s="8" t="s">
        <v>89</v>
      </c>
      <c r="D48" s="67">
        <v>1.51</v>
      </c>
      <c r="E48" s="67"/>
      <c r="F48" s="10">
        <f t="shared" si="12"/>
        <v>3000</v>
      </c>
      <c r="G48" s="40"/>
      <c r="H48" s="40"/>
      <c r="I48" s="68"/>
      <c r="J48" s="68">
        <v>3000</v>
      </c>
      <c r="K48" s="68"/>
      <c r="L48" s="68"/>
    </row>
    <row r="49" spans="1:12" ht="15.6" x14ac:dyDescent="0.3">
      <c r="A49" s="37" t="s">
        <v>156</v>
      </c>
      <c r="B49" s="9" t="s">
        <v>143</v>
      </c>
      <c r="C49" s="8" t="s">
        <v>89</v>
      </c>
      <c r="D49" s="67">
        <v>1.6</v>
      </c>
      <c r="E49" s="67"/>
      <c r="F49" s="10">
        <f t="shared" si="12"/>
        <v>3000</v>
      </c>
      <c r="G49" s="40"/>
      <c r="H49" s="40"/>
      <c r="I49" s="68"/>
      <c r="J49" s="68"/>
      <c r="K49" s="68">
        <v>3000</v>
      </c>
      <c r="L49" s="68"/>
    </row>
    <row r="50" spans="1:12" s="7" customFormat="1" ht="16.2" x14ac:dyDescent="0.3">
      <c r="A50" s="32">
        <v>10</v>
      </c>
      <c r="B50" s="32" t="s">
        <v>75</v>
      </c>
      <c r="C50" s="69" t="s">
        <v>68</v>
      </c>
      <c r="D50" s="70">
        <v>4</v>
      </c>
      <c r="E50" s="70"/>
      <c r="F50" s="71">
        <f>G50+I50+J50+K50+L50</f>
        <v>2000</v>
      </c>
      <c r="G50" s="71">
        <f>G51+G52+G53+G54</f>
        <v>0</v>
      </c>
      <c r="H50" s="71">
        <f t="shared" ref="H50:L50" si="13">H51+H52+H53+H54</f>
        <v>0</v>
      </c>
      <c r="I50" s="71">
        <f t="shared" si="13"/>
        <v>500</v>
      </c>
      <c r="J50" s="71">
        <f t="shared" si="13"/>
        <v>500</v>
      </c>
      <c r="K50" s="71">
        <f t="shared" si="13"/>
        <v>500</v>
      </c>
      <c r="L50" s="71">
        <f t="shared" si="13"/>
        <v>500</v>
      </c>
    </row>
    <row r="51" spans="1:12" s="7" customFormat="1" ht="14.25" customHeight="1" x14ac:dyDescent="0.3">
      <c r="A51" s="33" t="s">
        <v>157</v>
      </c>
      <c r="B51" s="72" t="s">
        <v>54</v>
      </c>
      <c r="C51" s="73" t="s">
        <v>68</v>
      </c>
      <c r="D51" s="33">
        <v>1</v>
      </c>
      <c r="E51" s="33"/>
      <c r="F51" s="74">
        <f t="shared" ref="F51:F54" si="14">G51+I51+J51+K51+L51</f>
        <v>500</v>
      </c>
      <c r="G51" s="75"/>
      <c r="H51" s="75"/>
      <c r="I51" s="74">
        <v>500</v>
      </c>
      <c r="J51" s="74"/>
      <c r="K51" s="74"/>
      <c r="L51" s="74"/>
    </row>
    <row r="52" spans="1:12" s="7" customFormat="1" ht="16.5" customHeight="1" x14ac:dyDescent="0.3">
      <c r="A52" s="33" t="s">
        <v>158</v>
      </c>
      <c r="B52" s="76" t="s">
        <v>55</v>
      </c>
      <c r="C52" s="77" t="s">
        <v>68</v>
      </c>
      <c r="D52" s="33">
        <v>1</v>
      </c>
      <c r="E52" s="33"/>
      <c r="F52" s="74">
        <f t="shared" si="14"/>
        <v>500</v>
      </c>
      <c r="G52" s="75"/>
      <c r="H52" s="75"/>
      <c r="I52" s="74"/>
      <c r="J52" s="74">
        <v>500</v>
      </c>
      <c r="K52" s="74"/>
      <c r="L52" s="74"/>
    </row>
    <row r="53" spans="1:12" s="7" customFormat="1" ht="15" customHeight="1" x14ac:dyDescent="0.3">
      <c r="A53" s="33" t="s">
        <v>159</v>
      </c>
      <c r="B53" s="78" t="s">
        <v>56</v>
      </c>
      <c r="C53" s="77" t="s">
        <v>68</v>
      </c>
      <c r="D53" s="33">
        <v>1</v>
      </c>
      <c r="E53" s="33"/>
      <c r="F53" s="74">
        <f t="shared" si="14"/>
        <v>500</v>
      </c>
      <c r="G53" s="75"/>
      <c r="H53" s="75"/>
      <c r="I53" s="74"/>
      <c r="J53" s="74"/>
      <c r="K53" s="74">
        <v>500</v>
      </c>
      <c r="L53" s="74"/>
    </row>
    <row r="54" spans="1:12" s="7" customFormat="1" ht="15.75" customHeight="1" x14ac:dyDescent="0.3">
      <c r="A54" s="33" t="s">
        <v>160</v>
      </c>
      <c r="B54" s="72" t="s">
        <v>57</v>
      </c>
      <c r="C54" s="73" t="s">
        <v>68</v>
      </c>
      <c r="D54" s="33">
        <v>1</v>
      </c>
      <c r="E54" s="33"/>
      <c r="F54" s="74">
        <f t="shared" si="14"/>
        <v>500</v>
      </c>
      <c r="G54" s="75"/>
      <c r="H54" s="75"/>
      <c r="I54" s="74"/>
      <c r="J54" s="74"/>
      <c r="K54" s="74"/>
      <c r="L54" s="74">
        <v>500</v>
      </c>
    </row>
    <row r="55" spans="1:12" s="7" customFormat="1" ht="31.8" thickBot="1" x14ac:dyDescent="0.35">
      <c r="A55" s="79">
        <v>11</v>
      </c>
      <c r="B55" s="79" t="s">
        <v>4</v>
      </c>
      <c r="C55" s="80" t="s">
        <v>67</v>
      </c>
      <c r="D55" s="79">
        <v>23000</v>
      </c>
      <c r="E55" s="81"/>
      <c r="F55" s="79">
        <v>8000</v>
      </c>
      <c r="G55" s="82"/>
      <c r="H55" s="82"/>
      <c r="I55" s="83">
        <v>3000</v>
      </c>
      <c r="J55" s="83">
        <v>5000</v>
      </c>
      <c r="K55" s="83"/>
      <c r="L55" s="83"/>
    </row>
    <row r="56" spans="1:12" ht="17.399999999999999" thickBot="1" x14ac:dyDescent="0.35">
      <c r="A56" s="123" t="s">
        <v>188</v>
      </c>
      <c r="B56" s="48" t="s">
        <v>119</v>
      </c>
      <c r="C56" s="48"/>
      <c r="D56" s="84"/>
      <c r="E56" s="84"/>
      <c r="F56" s="17">
        <f>G56+I56+J56+K56+L56</f>
        <v>113619</v>
      </c>
      <c r="G56" s="17">
        <f t="shared" ref="G56:H56" si="15">G57+G62</f>
        <v>0</v>
      </c>
      <c r="H56" s="17">
        <f t="shared" si="15"/>
        <v>0</v>
      </c>
      <c r="I56" s="17">
        <f>I57+I62+I63+I64</f>
        <v>21300</v>
      </c>
      <c r="J56" s="17">
        <f t="shared" ref="J56:L56" si="16">J57+J62+J63+J64</f>
        <v>38650</v>
      </c>
      <c r="K56" s="17">
        <f t="shared" si="16"/>
        <v>33834</v>
      </c>
      <c r="L56" s="85">
        <f t="shared" si="16"/>
        <v>19835</v>
      </c>
    </row>
    <row r="57" spans="1:12" ht="31.2" x14ac:dyDescent="0.3">
      <c r="A57" s="20">
        <v>12</v>
      </c>
      <c r="B57" s="20" t="s">
        <v>81</v>
      </c>
      <c r="C57" s="20" t="s">
        <v>165</v>
      </c>
      <c r="D57" s="86" t="s">
        <v>114</v>
      </c>
      <c r="E57" s="86"/>
      <c r="F57" s="20">
        <f>G57+I57+J57+K57+L57</f>
        <v>62119</v>
      </c>
      <c r="G57" s="25"/>
      <c r="H57" s="25"/>
      <c r="I57" s="25">
        <f>SUM(I58:I61)</f>
        <v>1800</v>
      </c>
      <c r="J57" s="25">
        <f t="shared" ref="J57:L57" si="17">SUM(J58:J61)</f>
        <v>19150</v>
      </c>
      <c r="K57" s="25">
        <f t="shared" si="17"/>
        <v>21334</v>
      </c>
      <c r="L57" s="25">
        <f t="shared" si="17"/>
        <v>19835</v>
      </c>
    </row>
    <row r="58" spans="1:12" ht="18.75" customHeight="1" x14ac:dyDescent="0.3">
      <c r="A58" s="8" t="s">
        <v>161</v>
      </c>
      <c r="B58" s="9" t="s">
        <v>77</v>
      </c>
      <c r="C58" s="8" t="s">
        <v>83</v>
      </c>
      <c r="D58" s="33" t="s">
        <v>110</v>
      </c>
      <c r="E58" s="33"/>
      <c r="F58" s="9">
        <f>G58+I58+J58+K58+L58</f>
        <v>39434</v>
      </c>
      <c r="G58" s="10"/>
      <c r="H58" s="10"/>
      <c r="I58" s="11">
        <v>1800</v>
      </c>
      <c r="J58" s="11">
        <v>19150</v>
      </c>
      <c r="K58" s="11">
        <v>18484</v>
      </c>
      <c r="L58" s="11"/>
    </row>
    <row r="59" spans="1:12" ht="18.75" customHeight="1" x14ac:dyDescent="0.3">
      <c r="A59" s="8" t="s">
        <v>162</v>
      </c>
      <c r="B59" s="9" t="s">
        <v>78</v>
      </c>
      <c r="C59" s="8" t="s">
        <v>83</v>
      </c>
      <c r="D59" s="33" t="s">
        <v>111</v>
      </c>
      <c r="E59" s="33"/>
      <c r="F59" s="9">
        <f t="shared" ref="F59:F61" si="18">G59+I59+J59+K59+L59</f>
        <v>12115</v>
      </c>
      <c r="G59" s="10"/>
      <c r="H59" s="10"/>
      <c r="I59" s="11"/>
      <c r="J59" s="11"/>
      <c r="K59" s="11"/>
      <c r="L59" s="11">
        <v>12115</v>
      </c>
    </row>
    <row r="60" spans="1:12" ht="17.25" customHeight="1" x14ac:dyDescent="0.3">
      <c r="A60" s="8" t="s">
        <v>163</v>
      </c>
      <c r="B60" s="9" t="s">
        <v>79</v>
      </c>
      <c r="C60" s="8" t="s">
        <v>83</v>
      </c>
      <c r="D60" s="33" t="s">
        <v>112</v>
      </c>
      <c r="E60" s="33"/>
      <c r="F60" s="9">
        <f t="shared" si="18"/>
        <v>7720</v>
      </c>
      <c r="G60" s="10"/>
      <c r="H60" s="10"/>
      <c r="I60" s="11"/>
      <c r="J60" s="11"/>
      <c r="K60" s="11"/>
      <c r="L60" s="11">
        <v>7720</v>
      </c>
    </row>
    <row r="61" spans="1:12" ht="19.5" customHeight="1" x14ac:dyDescent="0.3">
      <c r="A61" s="8" t="s">
        <v>164</v>
      </c>
      <c r="B61" s="9" t="s">
        <v>80</v>
      </c>
      <c r="C61" s="8" t="s">
        <v>83</v>
      </c>
      <c r="D61" s="33" t="s">
        <v>113</v>
      </c>
      <c r="E61" s="33"/>
      <c r="F61" s="9">
        <f t="shared" si="18"/>
        <v>2850</v>
      </c>
      <c r="G61" s="10"/>
      <c r="H61" s="10"/>
      <c r="I61" s="11"/>
      <c r="J61" s="11"/>
      <c r="K61" s="11">
        <v>2850</v>
      </c>
      <c r="L61" s="11"/>
    </row>
    <row r="62" spans="1:12" ht="31.2" x14ac:dyDescent="0.3">
      <c r="A62" s="30">
        <v>13</v>
      </c>
      <c r="B62" s="30" t="s">
        <v>39</v>
      </c>
      <c r="C62" s="31" t="s">
        <v>144</v>
      </c>
      <c r="D62" s="32">
        <v>2818</v>
      </c>
      <c r="E62" s="32"/>
      <c r="F62" s="30">
        <f>G62+I62+J62+K62+L62</f>
        <v>17500</v>
      </c>
      <c r="G62" s="10"/>
      <c r="H62" s="10"/>
      <c r="I62" s="39">
        <v>17500</v>
      </c>
      <c r="J62" s="39"/>
      <c r="K62" s="39"/>
      <c r="L62" s="10"/>
    </row>
    <row r="63" spans="1:12" ht="15.6" x14ac:dyDescent="0.3">
      <c r="A63" s="30">
        <v>14</v>
      </c>
      <c r="B63" s="30" t="s">
        <v>135</v>
      </c>
      <c r="C63" s="31" t="s">
        <v>67</v>
      </c>
      <c r="D63" s="32">
        <v>2969.3</v>
      </c>
      <c r="E63" s="32"/>
      <c r="F63" s="30">
        <f t="shared" ref="F63:F64" si="19">G63+I63+J63+K63+L63</f>
        <v>25000</v>
      </c>
      <c r="G63" s="10"/>
      <c r="H63" s="10"/>
      <c r="I63" s="39"/>
      <c r="J63" s="39">
        <v>12500</v>
      </c>
      <c r="K63" s="39">
        <v>12500</v>
      </c>
      <c r="L63" s="10"/>
    </row>
    <row r="64" spans="1:12" ht="16.2" thickBot="1" x14ac:dyDescent="0.35">
      <c r="A64" s="87">
        <v>15</v>
      </c>
      <c r="B64" s="87" t="s">
        <v>145</v>
      </c>
      <c r="C64" s="88" t="s">
        <v>67</v>
      </c>
      <c r="D64" s="79">
        <v>5199.1000000000004</v>
      </c>
      <c r="E64" s="79"/>
      <c r="F64" s="87">
        <f t="shared" si="19"/>
        <v>9000</v>
      </c>
      <c r="G64" s="89"/>
      <c r="H64" s="89"/>
      <c r="I64" s="45">
        <v>2000</v>
      </c>
      <c r="J64" s="45">
        <v>7000</v>
      </c>
      <c r="K64" s="89"/>
      <c r="L64" s="89"/>
    </row>
    <row r="65" spans="1:12" ht="34.200000000000003" thickBot="1" x14ac:dyDescent="0.35">
      <c r="A65" s="128" t="s">
        <v>189</v>
      </c>
      <c r="B65" s="48" t="s">
        <v>120</v>
      </c>
      <c r="C65" s="90"/>
      <c r="D65" s="91"/>
      <c r="E65" s="91"/>
      <c r="F65" s="17">
        <f>G65+I65+J65+K65+L65</f>
        <v>143077</v>
      </c>
      <c r="G65" s="51">
        <f>G66+G77+G88+G97+G98</f>
        <v>5000</v>
      </c>
      <c r="H65" s="51">
        <f t="shared" ref="H65:L65" si="20">H66+H77+H88+H97+H98</f>
        <v>0</v>
      </c>
      <c r="I65" s="51">
        <f t="shared" si="20"/>
        <v>32000</v>
      </c>
      <c r="J65" s="51">
        <f t="shared" si="20"/>
        <v>56077</v>
      </c>
      <c r="K65" s="51">
        <f t="shared" si="20"/>
        <v>29000</v>
      </c>
      <c r="L65" s="92">
        <f t="shared" si="20"/>
        <v>21000</v>
      </c>
    </row>
    <row r="66" spans="1:12" ht="15.6" x14ac:dyDescent="0.3">
      <c r="A66" s="124">
        <v>16</v>
      </c>
      <c r="B66" s="20" t="s">
        <v>45</v>
      </c>
      <c r="C66" s="21" t="s">
        <v>83</v>
      </c>
      <c r="D66" s="86" t="s">
        <v>100</v>
      </c>
      <c r="E66" s="86"/>
      <c r="F66" s="93">
        <f>F67+F69+F71+F73+F75</f>
        <v>38000</v>
      </c>
      <c r="G66" s="24"/>
      <c r="H66" s="24"/>
      <c r="I66" s="24"/>
      <c r="J66" s="93">
        <f>J67+J69+J71+J73+J75</f>
        <v>10000</v>
      </c>
      <c r="K66" s="25">
        <v>14000</v>
      </c>
      <c r="L66" s="25">
        <v>14000</v>
      </c>
    </row>
    <row r="67" spans="1:12" ht="15.6" x14ac:dyDescent="0.3">
      <c r="A67" s="129" t="s">
        <v>166</v>
      </c>
      <c r="B67" s="94" t="s">
        <v>28</v>
      </c>
      <c r="C67" s="31"/>
      <c r="D67" s="33"/>
      <c r="E67" s="33"/>
      <c r="F67" s="95">
        <f>G67+I67+J67+K67+L67</f>
        <v>7000</v>
      </c>
      <c r="G67" s="34"/>
      <c r="H67" s="34"/>
      <c r="I67" s="34"/>
      <c r="J67" s="34"/>
      <c r="K67" s="95">
        <v>7000</v>
      </c>
      <c r="L67" s="41"/>
    </row>
    <row r="68" spans="1:12" ht="16.2" x14ac:dyDescent="0.3">
      <c r="A68" s="130"/>
      <c r="B68" s="9" t="s">
        <v>27</v>
      </c>
      <c r="C68" s="8" t="s">
        <v>97</v>
      </c>
      <c r="D68" s="33" t="s">
        <v>98</v>
      </c>
      <c r="E68" s="33"/>
      <c r="F68" s="95"/>
      <c r="G68" s="34"/>
      <c r="H68" s="34"/>
      <c r="I68" s="34"/>
      <c r="J68" s="34"/>
      <c r="K68" s="41"/>
      <c r="L68" s="41"/>
    </row>
    <row r="69" spans="1:12" ht="15.6" x14ac:dyDescent="0.3">
      <c r="A69" s="34" t="s">
        <v>167</v>
      </c>
      <c r="B69" s="94" t="s">
        <v>29</v>
      </c>
      <c r="C69" s="31"/>
      <c r="D69" s="33"/>
      <c r="E69" s="33"/>
      <c r="F69" s="95">
        <v>7000</v>
      </c>
      <c r="G69" s="96"/>
      <c r="H69" s="96"/>
      <c r="I69" s="96"/>
      <c r="J69" s="96"/>
      <c r="K69" s="96" t="s">
        <v>43</v>
      </c>
      <c r="L69" s="96"/>
    </row>
    <row r="70" spans="1:12" ht="16.2" x14ac:dyDescent="0.3">
      <c r="A70" s="36"/>
      <c r="B70" s="9" t="s">
        <v>27</v>
      </c>
      <c r="C70" s="8" t="s">
        <v>83</v>
      </c>
      <c r="D70" s="33" t="s">
        <v>98</v>
      </c>
      <c r="E70" s="33"/>
      <c r="F70" s="95"/>
      <c r="G70" s="34"/>
      <c r="H70" s="34"/>
      <c r="I70" s="34"/>
      <c r="J70" s="34"/>
      <c r="K70" s="41"/>
      <c r="L70" s="41"/>
    </row>
    <row r="71" spans="1:12" ht="15.6" x14ac:dyDescent="0.3">
      <c r="A71" s="34" t="s">
        <v>168</v>
      </c>
      <c r="B71" s="94" t="s">
        <v>31</v>
      </c>
      <c r="C71" s="31"/>
      <c r="D71" s="33"/>
      <c r="E71" s="33"/>
      <c r="F71" s="95">
        <f t="shared" ref="F71:F75" si="21">G71+I71+J71+K71+L71</f>
        <v>7000</v>
      </c>
      <c r="G71" s="34"/>
      <c r="H71" s="34"/>
      <c r="I71" s="34"/>
      <c r="J71" s="34"/>
      <c r="K71" s="41"/>
      <c r="L71" s="96">
        <v>7000</v>
      </c>
    </row>
    <row r="72" spans="1:12" ht="16.2" x14ac:dyDescent="0.3">
      <c r="A72" s="36"/>
      <c r="B72" s="9" t="s">
        <v>27</v>
      </c>
      <c r="C72" s="8" t="s">
        <v>83</v>
      </c>
      <c r="D72" s="33" t="s">
        <v>98</v>
      </c>
      <c r="E72" s="33"/>
      <c r="F72" s="95"/>
      <c r="G72" s="34"/>
      <c r="H72" s="34"/>
      <c r="I72" s="34"/>
      <c r="J72" s="34"/>
      <c r="K72" s="41"/>
      <c r="L72" s="41"/>
    </row>
    <row r="73" spans="1:12" ht="15.6" x14ac:dyDescent="0.3">
      <c r="A73" s="34" t="s">
        <v>169</v>
      </c>
      <c r="B73" s="94" t="s">
        <v>30</v>
      </c>
      <c r="C73" s="31"/>
      <c r="D73" s="33"/>
      <c r="E73" s="33"/>
      <c r="F73" s="95">
        <f t="shared" si="21"/>
        <v>7000</v>
      </c>
      <c r="G73" s="34"/>
      <c r="H73" s="34"/>
      <c r="I73" s="34"/>
      <c r="J73" s="34"/>
      <c r="K73" s="41"/>
      <c r="L73" s="96">
        <v>7000</v>
      </c>
    </row>
    <row r="74" spans="1:12" ht="16.2" x14ac:dyDescent="0.3">
      <c r="A74" s="36"/>
      <c r="B74" s="9" t="s">
        <v>27</v>
      </c>
      <c r="C74" s="8" t="s">
        <v>83</v>
      </c>
      <c r="D74" s="33" t="s">
        <v>98</v>
      </c>
      <c r="E74" s="33"/>
      <c r="F74" s="95"/>
      <c r="G74" s="34"/>
      <c r="H74" s="34"/>
      <c r="I74" s="34"/>
      <c r="J74" s="34"/>
      <c r="K74" s="41"/>
      <c r="L74" s="41"/>
    </row>
    <row r="75" spans="1:12" ht="15.6" x14ac:dyDescent="0.3">
      <c r="A75" s="34" t="s">
        <v>170</v>
      </c>
      <c r="B75" s="94" t="s">
        <v>32</v>
      </c>
      <c r="C75" s="31"/>
      <c r="D75" s="33"/>
      <c r="E75" s="33"/>
      <c r="F75" s="95">
        <f t="shared" si="21"/>
        <v>10000</v>
      </c>
      <c r="G75" s="34"/>
      <c r="H75" s="34"/>
      <c r="I75" s="34"/>
      <c r="J75" s="96">
        <v>10000</v>
      </c>
      <c r="K75" s="41"/>
      <c r="L75" s="41"/>
    </row>
    <row r="76" spans="1:12" ht="15.6" x14ac:dyDescent="0.3">
      <c r="A76" s="37"/>
      <c r="B76" s="9" t="s">
        <v>27</v>
      </c>
      <c r="C76" s="8" t="s">
        <v>83</v>
      </c>
      <c r="D76" s="33" t="s">
        <v>99</v>
      </c>
      <c r="E76" s="33"/>
      <c r="F76" s="97"/>
      <c r="G76" s="34"/>
      <c r="H76" s="34"/>
      <c r="I76" s="34"/>
      <c r="J76" s="95"/>
      <c r="K76" s="34"/>
      <c r="L76" s="34"/>
    </row>
    <row r="77" spans="1:12" ht="15.6" x14ac:dyDescent="0.3">
      <c r="A77" s="34">
        <v>17</v>
      </c>
      <c r="B77" s="30" t="s">
        <v>37</v>
      </c>
      <c r="C77" s="31" t="s">
        <v>83</v>
      </c>
      <c r="D77" s="98" t="s">
        <v>105</v>
      </c>
      <c r="E77" s="98"/>
      <c r="F77" s="39">
        <f>G77+I77+J77+K77+L77</f>
        <v>49000</v>
      </c>
      <c r="G77" s="40">
        <f>G78+G80+G82+G84+G86</f>
        <v>0</v>
      </c>
      <c r="H77" s="40"/>
      <c r="I77" s="40">
        <f t="shared" ref="I77:L77" si="22">I78+I80+I82+I84+I86</f>
        <v>10000</v>
      </c>
      <c r="J77" s="40">
        <f t="shared" si="22"/>
        <v>31000</v>
      </c>
      <c r="K77" s="40">
        <f t="shared" si="22"/>
        <v>8000</v>
      </c>
      <c r="L77" s="40">
        <f t="shared" si="22"/>
        <v>0</v>
      </c>
    </row>
    <row r="78" spans="1:12" ht="15.6" x14ac:dyDescent="0.3">
      <c r="A78" s="34" t="s">
        <v>171</v>
      </c>
      <c r="B78" s="94" t="s">
        <v>33</v>
      </c>
      <c r="C78" s="31"/>
      <c r="D78" s="33"/>
      <c r="E78" s="33"/>
      <c r="F78" s="95">
        <f>G78+I78+J78+K78+L78</f>
        <v>10000</v>
      </c>
      <c r="G78" s="34"/>
      <c r="H78" s="34"/>
      <c r="I78" s="96">
        <v>10000</v>
      </c>
      <c r="J78" s="41"/>
      <c r="K78" s="41"/>
      <c r="L78" s="41"/>
    </row>
    <row r="79" spans="1:12" ht="15.6" x14ac:dyDescent="0.3">
      <c r="A79" s="34"/>
      <c r="B79" s="9" t="s">
        <v>27</v>
      </c>
      <c r="C79" s="8" t="s">
        <v>83</v>
      </c>
      <c r="D79" s="33" t="s">
        <v>101</v>
      </c>
      <c r="E79" s="33"/>
      <c r="F79" s="95"/>
      <c r="G79" s="34"/>
      <c r="H79" s="34"/>
      <c r="I79" s="41"/>
      <c r="J79" s="41"/>
      <c r="K79" s="41"/>
      <c r="L79" s="41"/>
    </row>
    <row r="80" spans="1:12" ht="15.6" x14ac:dyDescent="0.3">
      <c r="A80" s="34" t="s">
        <v>172</v>
      </c>
      <c r="B80" s="94" t="s">
        <v>34</v>
      </c>
      <c r="C80" s="31"/>
      <c r="D80" s="33"/>
      <c r="E80" s="33"/>
      <c r="F80" s="95">
        <f t="shared" ref="F80:F86" si="23">G80+I80+J80+K80+L80</f>
        <v>8000</v>
      </c>
      <c r="G80" s="34"/>
      <c r="H80" s="34"/>
      <c r="I80" s="41"/>
      <c r="J80" s="96">
        <v>8000</v>
      </c>
      <c r="K80" s="41"/>
      <c r="L80" s="41"/>
    </row>
    <row r="81" spans="1:12" ht="15.6" x14ac:dyDescent="0.3">
      <c r="A81" s="34"/>
      <c r="B81" s="9" t="s">
        <v>27</v>
      </c>
      <c r="C81" s="8" t="s">
        <v>83</v>
      </c>
      <c r="D81" s="33" t="s">
        <v>102</v>
      </c>
      <c r="E81" s="33"/>
      <c r="F81" s="95"/>
      <c r="G81" s="34"/>
      <c r="H81" s="34"/>
      <c r="I81" s="41"/>
      <c r="J81" s="41"/>
      <c r="K81" s="41"/>
      <c r="L81" s="41"/>
    </row>
    <row r="82" spans="1:12" ht="15.6" x14ac:dyDescent="0.3">
      <c r="A82" s="34" t="s">
        <v>173</v>
      </c>
      <c r="B82" s="94" t="s">
        <v>35</v>
      </c>
      <c r="C82" s="31"/>
      <c r="D82" s="33"/>
      <c r="E82" s="33"/>
      <c r="F82" s="95">
        <f t="shared" si="23"/>
        <v>8000</v>
      </c>
      <c r="G82" s="34"/>
      <c r="H82" s="34"/>
      <c r="I82" s="41"/>
      <c r="J82" s="96">
        <v>8000</v>
      </c>
      <c r="K82" s="41"/>
      <c r="L82" s="41"/>
    </row>
    <row r="83" spans="1:12" ht="15.6" x14ac:dyDescent="0.3">
      <c r="A83" s="34"/>
      <c r="B83" s="9" t="s">
        <v>27</v>
      </c>
      <c r="C83" s="8" t="s">
        <v>83</v>
      </c>
      <c r="D83" s="29" t="s">
        <v>103</v>
      </c>
      <c r="E83" s="29"/>
      <c r="F83" s="95"/>
      <c r="G83" s="34"/>
      <c r="H83" s="34"/>
      <c r="I83" s="41"/>
      <c r="J83" s="41"/>
      <c r="K83" s="41"/>
      <c r="L83" s="41"/>
    </row>
    <row r="84" spans="1:12" ht="15.6" x14ac:dyDescent="0.3">
      <c r="A84" s="34" t="s">
        <v>174</v>
      </c>
      <c r="B84" s="94" t="s">
        <v>36</v>
      </c>
      <c r="C84" s="31"/>
      <c r="D84" s="29"/>
      <c r="E84" s="29"/>
      <c r="F84" s="95">
        <f t="shared" si="23"/>
        <v>8000</v>
      </c>
      <c r="G84" s="34"/>
      <c r="H84" s="34"/>
      <c r="I84" s="41"/>
      <c r="J84" s="41"/>
      <c r="K84" s="41">
        <v>8000</v>
      </c>
      <c r="L84" s="41"/>
    </row>
    <row r="85" spans="1:12" ht="15.6" x14ac:dyDescent="0.3">
      <c r="A85" s="34"/>
      <c r="B85" s="9" t="s">
        <v>27</v>
      </c>
      <c r="C85" s="8" t="s">
        <v>83</v>
      </c>
      <c r="D85" s="29" t="s">
        <v>102</v>
      </c>
      <c r="E85" s="29"/>
      <c r="F85" s="95"/>
      <c r="G85" s="34"/>
      <c r="H85" s="34"/>
      <c r="I85" s="41"/>
      <c r="J85" s="41"/>
      <c r="K85" s="96"/>
      <c r="L85" s="41"/>
    </row>
    <row r="86" spans="1:12" ht="15.6" x14ac:dyDescent="0.3">
      <c r="A86" s="34" t="s">
        <v>175</v>
      </c>
      <c r="B86" s="94" t="s">
        <v>32</v>
      </c>
      <c r="C86" s="31"/>
      <c r="D86" s="29"/>
      <c r="E86" s="29"/>
      <c r="F86" s="95">
        <f t="shared" si="23"/>
        <v>15000</v>
      </c>
      <c r="G86" s="34"/>
      <c r="H86" s="34"/>
      <c r="I86" s="41"/>
      <c r="J86" s="96">
        <v>15000</v>
      </c>
      <c r="K86" s="41"/>
      <c r="L86" s="41"/>
    </row>
    <row r="87" spans="1:12" ht="15.6" x14ac:dyDescent="0.3">
      <c r="A87" s="37"/>
      <c r="B87" s="9" t="s">
        <v>27</v>
      </c>
      <c r="C87" s="8" t="s">
        <v>83</v>
      </c>
      <c r="D87" s="29" t="s">
        <v>104</v>
      </c>
      <c r="E87" s="29"/>
      <c r="F87" s="95"/>
      <c r="G87" s="34"/>
      <c r="H87" s="34"/>
      <c r="I87" s="34"/>
      <c r="J87" s="34"/>
      <c r="K87" s="34"/>
      <c r="L87" s="34"/>
    </row>
    <row r="88" spans="1:12" ht="15.6" x14ac:dyDescent="0.3">
      <c r="A88" s="34">
        <v>18</v>
      </c>
      <c r="B88" s="30" t="s">
        <v>38</v>
      </c>
      <c r="C88" s="31" t="s">
        <v>83</v>
      </c>
      <c r="D88" s="99" t="s">
        <v>115</v>
      </c>
      <c r="E88" s="29"/>
      <c r="F88" s="40">
        <f>G88+I88+J88+K88+L88</f>
        <v>28000</v>
      </c>
      <c r="G88" s="34"/>
      <c r="H88" s="34"/>
      <c r="I88" s="34">
        <f t="shared" ref="I88:L88" si="24">I89+I91+I93+I95</f>
        <v>7000</v>
      </c>
      <c r="J88" s="34">
        <f t="shared" si="24"/>
        <v>7000</v>
      </c>
      <c r="K88" s="34">
        <f t="shared" si="24"/>
        <v>7000</v>
      </c>
      <c r="L88" s="34">
        <f t="shared" si="24"/>
        <v>7000</v>
      </c>
    </row>
    <row r="89" spans="1:12" ht="15.6" x14ac:dyDescent="0.3">
      <c r="A89" s="34" t="s">
        <v>176</v>
      </c>
      <c r="B89" s="94" t="s">
        <v>46</v>
      </c>
      <c r="C89" s="31"/>
      <c r="D89" s="29"/>
      <c r="E89" s="29"/>
      <c r="F89" s="39">
        <f t="shared" ref="F89:F95" si="25">G89+I89+J89+K89+L89</f>
        <v>7000</v>
      </c>
      <c r="G89" s="34"/>
      <c r="H89" s="34"/>
      <c r="I89" s="41">
        <v>7000</v>
      </c>
      <c r="J89" s="41"/>
      <c r="K89" s="41"/>
      <c r="L89" s="41"/>
    </row>
    <row r="90" spans="1:12" ht="15.6" x14ac:dyDescent="0.3">
      <c r="A90" s="34"/>
      <c r="B90" s="9" t="s">
        <v>27</v>
      </c>
      <c r="C90" s="8" t="s">
        <v>83</v>
      </c>
      <c r="D90" s="29" t="s">
        <v>122</v>
      </c>
      <c r="E90" s="29"/>
      <c r="F90" s="39"/>
      <c r="G90" s="34"/>
      <c r="H90" s="34"/>
      <c r="I90" s="41"/>
      <c r="J90" s="41"/>
      <c r="K90" s="41"/>
      <c r="L90" s="41"/>
    </row>
    <row r="91" spans="1:12" ht="15.6" x14ac:dyDescent="0.3">
      <c r="A91" s="34" t="s">
        <v>177</v>
      </c>
      <c r="B91" s="94" t="s">
        <v>34</v>
      </c>
      <c r="C91" s="31"/>
      <c r="D91" s="29"/>
      <c r="E91" s="29"/>
      <c r="F91" s="39">
        <f t="shared" si="25"/>
        <v>7000</v>
      </c>
      <c r="G91" s="34"/>
      <c r="H91" s="100"/>
      <c r="I91" s="41"/>
      <c r="J91" s="41">
        <v>7000</v>
      </c>
      <c r="K91" s="41"/>
      <c r="L91" s="41"/>
    </row>
    <row r="92" spans="1:12" ht="15.6" x14ac:dyDescent="0.3">
      <c r="A92" s="34"/>
      <c r="B92" s="9" t="s">
        <v>27</v>
      </c>
      <c r="C92" s="8" t="s">
        <v>83</v>
      </c>
      <c r="D92" s="29" t="s">
        <v>107</v>
      </c>
      <c r="E92" s="29"/>
      <c r="F92" s="39"/>
      <c r="G92" s="34"/>
      <c r="H92" s="100"/>
      <c r="I92" s="41"/>
      <c r="J92" s="41"/>
      <c r="K92" s="41"/>
      <c r="L92" s="41"/>
    </row>
    <row r="93" spans="1:12" ht="15.6" x14ac:dyDescent="0.3">
      <c r="A93" s="34" t="s">
        <v>178</v>
      </c>
      <c r="B93" s="94" t="s">
        <v>35</v>
      </c>
      <c r="C93" s="31"/>
      <c r="D93" s="29"/>
      <c r="E93" s="29"/>
      <c r="F93" s="39">
        <f t="shared" si="25"/>
        <v>7000</v>
      </c>
      <c r="G93" s="34"/>
      <c r="H93" s="34"/>
      <c r="I93" s="41"/>
      <c r="J93" s="41"/>
      <c r="K93" s="41">
        <v>7000</v>
      </c>
      <c r="L93" s="41"/>
    </row>
    <row r="94" spans="1:12" ht="15.6" x14ac:dyDescent="0.3">
      <c r="A94" s="34"/>
      <c r="B94" s="9" t="s">
        <v>27</v>
      </c>
      <c r="C94" s="8" t="s">
        <v>83</v>
      </c>
      <c r="D94" s="29" t="s">
        <v>108</v>
      </c>
      <c r="E94" s="29"/>
      <c r="F94" s="39"/>
      <c r="G94" s="34"/>
      <c r="H94" s="34"/>
      <c r="I94" s="41"/>
      <c r="J94" s="41"/>
      <c r="K94" s="41"/>
      <c r="L94" s="41"/>
    </row>
    <row r="95" spans="1:12" ht="15.6" x14ac:dyDescent="0.3">
      <c r="A95" s="34" t="s">
        <v>179</v>
      </c>
      <c r="B95" s="94" t="s">
        <v>36</v>
      </c>
      <c r="C95" s="31"/>
      <c r="D95" s="29"/>
      <c r="E95" s="29"/>
      <c r="F95" s="39">
        <f t="shared" si="25"/>
        <v>7000</v>
      </c>
      <c r="G95" s="34"/>
      <c r="H95" s="34"/>
      <c r="I95" s="41"/>
      <c r="J95" s="41"/>
      <c r="K95" s="41"/>
      <c r="L95" s="41">
        <v>7000</v>
      </c>
    </row>
    <row r="96" spans="1:12" ht="15.6" x14ac:dyDescent="0.3">
      <c r="A96" s="37"/>
      <c r="B96" s="9" t="s">
        <v>27</v>
      </c>
      <c r="C96" s="8" t="s">
        <v>83</v>
      </c>
      <c r="D96" s="29" t="s">
        <v>109</v>
      </c>
      <c r="E96" s="29"/>
      <c r="F96" s="39"/>
      <c r="G96" s="34"/>
      <c r="H96" s="34"/>
      <c r="I96" s="34"/>
      <c r="J96" s="34"/>
      <c r="K96" s="34"/>
      <c r="L96" s="34"/>
    </row>
    <row r="97" spans="1:12" ht="15.6" x14ac:dyDescent="0.3">
      <c r="A97" s="30" t="s">
        <v>63</v>
      </c>
      <c r="B97" s="94" t="s">
        <v>5</v>
      </c>
      <c r="C97" s="31" t="s">
        <v>83</v>
      </c>
      <c r="D97" s="99" t="s">
        <v>84</v>
      </c>
      <c r="E97" s="29"/>
      <c r="F97" s="30">
        <f>G97+I97+J97+K97+L97</f>
        <v>20000</v>
      </c>
      <c r="G97" s="39">
        <v>5000</v>
      </c>
      <c r="H97" s="39"/>
      <c r="I97" s="39">
        <v>15000</v>
      </c>
      <c r="J97" s="39"/>
      <c r="K97" s="39"/>
      <c r="L97" s="39"/>
    </row>
    <row r="98" spans="1:12" ht="16.2" thickBot="1" x14ac:dyDescent="0.35">
      <c r="A98" s="87" t="s">
        <v>64</v>
      </c>
      <c r="B98" s="87" t="s">
        <v>7</v>
      </c>
      <c r="C98" s="88" t="s">
        <v>83</v>
      </c>
      <c r="D98" s="101" t="s">
        <v>106</v>
      </c>
      <c r="E98" s="102"/>
      <c r="F98" s="87">
        <f>G98+I98+J98+K98+L98</f>
        <v>8077</v>
      </c>
      <c r="G98" s="45"/>
      <c r="H98" s="45"/>
      <c r="I98" s="45"/>
      <c r="J98" s="45">
        <v>8077</v>
      </c>
      <c r="K98" s="45"/>
      <c r="L98" s="45"/>
    </row>
    <row r="99" spans="1:12" ht="17.399999999999999" thickBot="1" x14ac:dyDescent="0.35">
      <c r="A99" s="131" t="s">
        <v>190</v>
      </c>
      <c r="B99" s="48" t="s">
        <v>48</v>
      </c>
      <c r="C99" s="103"/>
      <c r="D99" s="104"/>
      <c r="E99" s="104"/>
      <c r="F99" s="105">
        <f>G99+I99+J99+K99+L99</f>
        <v>22500</v>
      </c>
      <c r="G99" s="103">
        <f>G100+G101+G102</f>
        <v>0</v>
      </c>
      <c r="H99" s="103">
        <f t="shared" ref="H99" si="26">H100+H101+H102</f>
        <v>0</v>
      </c>
      <c r="I99" s="103">
        <f>SUM(I100:I108)</f>
        <v>10500</v>
      </c>
      <c r="J99" s="103">
        <f t="shared" ref="J99:L99" si="27">SUM(J100:J108)</f>
        <v>9300</v>
      </c>
      <c r="K99" s="103">
        <f t="shared" si="27"/>
        <v>2700</v>
      </c>
      <c r="L99" s="106">
        <f t="shared" si="27"/>
        <v>0</v>
      </c>
    </row>
    <row r="100" spans="1:12" ht="15.6" x14ac:dyDescent="0.3">
      <c r="A100" s="132" t="s">
        <v>180</v>
      </c>
      <c r="B100" s="107" t="s">
        <v>47</v>
      </c>
      <c r="C100" s="54" t="s">
        <v>67</v>
      </c>
      <c r="D100" s="108" t="s">
        <v>123</v>
      </c>
      <c r="E100" s="109"/>
      <c r="F100" s="53">
        <f t="shared" ref="F100:F108" si="28">G100+I100+J100+K100+L100</f>
        <v>7800</v>
      </c>
      <c r="G100" s="54"/>
      <c r="H100" s="54"/>
      <c r="I100" s="54">
        <v>2000</v>
      </c>
      <c r="J100" s="54">
        <v>3800</v>
      </c>
      <c r="K100" s="54">
        <v>2000</v>
      </c>
      <c r="L100" s="54"/>
    </row>
    <row r="101" spans="1:12" ht="46.8" x14ac:dyDescent="0.3">
      <c r="A101" s="58" t="s">
        <v>129</v>
      </c>
      <c r="B101" s="58" t="s">
        <v>53</v>
      </c>
      <c r="C101" s="63" t="s">
        <v>67</v>
      </c>
      <c r="D101" s="110" t="s">
        <v>124</v>
      </c>
      <c r="E101" s="111"/>
      <c r="F101" s="58">
        <f t="shared" si="28"/>
        <v>2500</v>
      </c>
      <c r="G101" s="10"/>
      <c r="H101" s="10"/>
      <c r="I101" s="10">
        <v>2500</v>
      </c>
      <c r="J101" s="10"/>
      <c r="K101" s="10"/>
      <c r="L101" s="10"/>
    </row>
    <row r="102" spans="1:12" ht="31.2" x14ac:dyDescent="0.3">
      <c r="A102" s="58" t="s">
        <v>131</v>
      </c>
      <c r="B102" s="58" t="s">
        <v>40</v>
      </c>
      <c r="C102" s="63" t="s">
        <v>67</v>
      </c>
      <c r="D102" s="110">
        <v>60.2</v>
      </c>
      <c r="E102" s="111"/>
      <c r="F102" s="58">
        <f t="shared" si="28"/>
        <v>400</v>
      </c>
      <c r="G102" s="10"/>
      <c r="H102" s="10"/>
      <c r="I102" s="10">
        <v>400</v>
      </c>
      <c r="J102" s="10"/>
      <c r="K102" s="10"/>
      <c r="L102" s="10"/>
    </row>
    <row r="103" spans="1:12" ht="31.2" x14ac:dyDescent="0.3">
      <c r="A103" s="58" t="s">
        <v>133</v>
      </c>
      <c r="B103" s="58" t="s">
        <v>128</v>
      </c>
      <c r="C103" s="63" t="s">
        <v>195</v>
      </c>
      <c r="D103" s="110" t="s">
        <v>194</v>
      </c>
      <c r="E103" s="111"/>
      <c r="F103" s="58">
        <f t="shared" si="28"/>
        <v>1600</v>
      </c>
      <c r="G103" s="10"/>
      <c r="H103" s="10"/>
      <c r="I103" s="10">
        <v>1600</v>
      </c>
      <c r="J103" s="10"/>
      <c r="K103" s="10"/>
      <c r="L103" s="10"/>
    </row>
    <row r="104" spans="1:12" ht="15.6" x14ac:dyDescent="0.3">
      <c r="A104" s="58" t="s">
        <v>136</v>
      </c>
      <c r="B104" s="58" t="s">
        <v>130</v>
      </c>
      <c r="C104" s="63" t="s">
        <v>67</v>
      </c>
      <c r="D104" s="110" t="s">
        <v>191</v>
      </c>
      <c r="E104" s="111"/>
      <c r="F104" s="58">
        <f t="shared" si="28"/>
        <v>1000</v>
      </c>
      <c r="G104" s="10"/>
      <c r="H104" s="10"/>
      <c r="I104" s="10">
        <v>500</v>
      </c>
      <c r="J104" s="10">
        <v>500</v>
      </c>
      <c r="K104" s="10"/>
      <c r="L104" s="10"/>
    </row>
    <row r="105" spans="1:12" ht="15.6" x14ac:dyDescent="0.3">
      <c r="A105" s="58" t="s">
        <v>181</v>
      </c>
      <c r="B105" s="58" t="s">
        <v>132</v>
      </c>
      <c r="C105" s="63" t="s">
        <v>67</v>
      </c>
      <c r="D105" s="110" t="s">
        <v>192</v>
      </c>
      <c r="E105" s="111"/>
      <c r="F105" s="58">
        <f t="shared" si="28"/>
        <v>3500</v>
      </c>
      <c r="G105" s="10"/>
      <c r="H105" s="10"/>
      <c r="I105" s="10"/>
      <c r="J105" s="10">
        <v>3500</v>
      </c>
      <c r="K105" s="10"/>
      <c r="L105" s="10"/>
    </row>
    <row r="106" spans="1:12" ht="31.2" x14ac:dyDescent="0.3">
      <c r="A106" s="58" t="s">
        <v>182</v>
      </c>
      <c r="B106" s="58" t="s">
        <v>134</v>
      </c>
      <c r="C106" s="63" t="s">
        <v>67</v>
      </c>
      <c r="D106" s="110" t="s">
        <v>193</v>
      </c>
      <c r="E106" s="111"/>
      <c r="F106" s="58">
        <f t="shared" si="28"/>
        <v>3500</v>
      </c>
      <c r="G106" s="10"/>
      <c r="H106" s="10"/>
      <c r="I106" s="10">
        <v>3500</v>
      </c>
      <c r="J106" s="10"/>
      <c r="K106" s="10"/>
      <c r="L106" s="10"/>
    </row>
    <row r="107" spans="1:12" ht="15.6" x14ac:dyDescent="0.3">
      <c r="A107" s="5" t="s">
        <v>183</v>
      </c>
      <c r="B107" s="58" t="s">
        <v>137</v>
      </c>
      <c r="C107" s="63" t="s">
        <v>67</v>
      </c>
      <c r="D107" s="112">
        <v>2523</v>
      </c>
      <c r="E107" s="111"/>
      <c r="F107" s="58">
        <f t="shared" si="28"/>
        <v>1500</v>
      </c>
      <c r="G107" s="10"/>
      <c r="H107" s="10"/>
      <c r="I107" s="10"/>
      <c r="J107" s="10">
        <v>1500</v>
      </c>
      <c r="K107" s="10"/>
      <c r="L107" s="10"/>
    </row>
    <row r="108" spans="1:12" ht="16.2" thickBot="1" x14ac:dyDescent="0.35">
      <c r="A108" s="12" t="s">
        <v>184</v>
      </c>
      <c r="B108" s="113" t="s">
        <v>138</v>
      </c>
      <c r="C108" s="114" t="s">
        <v>67</v>
      </c>
      <c r="D108" s="115">
        <v>2524.1</v>
      </c>
      <c r="E108" s="116"/>
      <c r="F108" s="113">
        <f t="shared" si="28"/>
        <v>700</v>
      </c>
      <c r="G108" s="89"/>
      <c r="H108" s="89"/>
      <c r="I108" s="89"/>
      <c r="J108" s="89"/>
      <c r="K108" s="89">
        <v>700</v>
      </c>
      <c r="L108" s="89"/>
    </row>
    <row r="109" spans="1:12" ht="17.399999999999999" thickBot="1" x14ac:dyDescent="0.35">
      <c r="A109" s="13"/>
      <c r="B109" s="117" t="s">
        <v>10</v>
      </c>
      <c r="C109" s="117"/>
      <c r="D109" s="117"/>
      <c r="E109" s="117"/>
      <c r="F109" s="17">
        <f>G109+I109+J109+K109+L109</f>
        <v>809714</v>
      </c>
      <c r="G109" s="48">
        <f t="shared" ref="G109:L109" si="29">G99+G65+G56+G35+G29+G12</f>
        <v>5500</v>
      </c>
      <c r="H109" s="48">
        <f t="shared" si="29"/>
        <v>0</v>
      </c>
      <c r="I109" s="48">
        <f t="shared" si="29"/>
        <v>187218</v>
      </c>
      <c r="J109" s="48">
        <f t="shared" si="29"/>
        <v>171527</v>
      </c>
      <c r="K109" s="48">
        <f t="shared" si="29"/>
        <v>220534</v>
      </c>
      <c r="L109" s="64">
        <f t="shared" si="29"/>
        <v>224935</v>
      </c>
    </row>
    <row r="110" spans="1:12" ht="15.6" x14ac:dyDescent="0.3">
      <c r="A110" s="3"/>
      <c r="B110" s="4"/>
      <c r="C110" s="4"/>
      <c r="D110" s="4"/>
      <c r="E110" s="4"/>
      <c r="F110" s="14"/>
      <c r="G110" s="4"/>
      <c r="H110" s="4"/>
      <c r="I110" s="4"/>
      <c r="J110" s="4"/>
      <c r="K110" s="4"/>
      <c r="L110" s="4"/>
    </row>
    <row r="111" spans="1:12" ht="15.6" x14ac:dyDescent="0.3">
      <c r="A111" s="3"/>
      <c r="B111" s="4"/>
      <c r="C111" s="4"/>
      <c r="D111" s="4"/>
      <c r="E111" s="4"/>
      <c r="F111" s="14"/>
      <c r="G111" s="14"/>
      <c r="H111" s="4"/>
      <c r="I111" s="4"/>
      <c r="J111" s="4"/>
      <c r="K111" s="4"/>
      <c r="L111" s="4"/>
    </row>
    <row r="112" spans="1:12" x14ac:dyDescent="0.3">
      <c r="G112" s="6"/>
      <c r="H112" s="6"/>
    </row>
    <row r="113" spans="6:6" x14ac:dyDescent="0.3">
      <c r="F113" s="6"/>
    </row>
  </sheetData>
  <mergeCells count="17">
    <mergeCell ref="J3:K3"/>
    <mergeCell ref="J5:K5"/>
    <mergeCell ref="I4:L4"/>
    <mergeCell ref="G10:H10"/>
    <mergeCell ref="B2:L2"/>
    <mergeCell ref="A7:L7"/>
    <mergeCell ref="G9:L9"/>
    <mergeCell ref="A9:A11"/>
    <mergeCell ref="C9:C11"/>
    <mergeCell ref="F9:F11"/>
    <mergeCell ref="B9:B11"/>
    <mergeCell ref="I10:I11"/>
    <mergeCell ref="J10:J11"/>
    <mergeCell ref="K10:K11"/>
    <mergeCell ref="L10:L11"/>
    <mergeCell ref="D9:D11"/>
    <mergeCell ref="E9:E11"/>
  </mergeCells>
  <pageMargins left="0.78740157480314965" right="0.39370078740157483" top="1.1811023622047245" bottom="0.78740157480314965" header="0.31496062992125984" footer="0.31496062992125984"/>
  <pageSetup paperSize="9" scale="69" orientation="landscape" r:id="rId1"/>
  <rowBreaks count="3" manualBreakCount="3">
    <brk id="30" max="16383" man="1"/>
    <brk id="61" max="16383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2016-09-30T04:44:36Z</dcterms:modified>
</cp:coreProperties>
</file>